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D:\Year2_HND49_Sem2\CRP_Sem2\Assignment\"/>
    </mc:Choice>
  </mc:AlternateContent>
  <xr:revisionPtr revIDLastSave="0" documentId="13_ncr:1_{EC1B55D0-885D-4013-8DE7-6B3F994C6361}" xr6:coauthVersionLast="44" xr6:coauthVersionMax="44" xr10:uidLastSave="{00000000-0000-0000-0000-000000000000}"/>
  <bookViews>
    <workbookView xWindow="-108" yWindow="-108" windowWidth="23256" windowHeight="12456" tabRatio="843" activeTab="14" xr2:uid="{00000000-000D-0000-FFFF-FFFF00000000}"/>
  </bookViews>
  <sheets>
    <sheet name="Form Responses 1" sheetId="1" r:id="rId1"/>
    <sheet name="Sheet1" sheetId="2" r:id="rId2"/>
    <sheet name="Sheet2" sheetId="3" r:id="rId3"/>
    <sheet name="Sheet3" sheetId="4" r:id="rId4"/>
    <sheet name="Sheet4" sheetId="5" r:id="rId5"/>
    <sheet name="Sheet5" sheetId="6" r:id="rId6"/>
    <sheet name="Sheet6" sheetId="7" r:id="rId7"/>
    <sheet name="Sheet7" sheetId="8" r:id="rId8"/>
    <sheet name="Sheet8" sheetId="9" r:id="rId9"/>
    <sheet name="Sheet9" sheetId="10" r:id="rId10"/>
    <sheet name="Sheet10" sheetId="11" r:id="rId11"/>
    <sheet name="Sheet11" sheetId="12" r:id="rId12"/>
    <sheet name="Sheet12" sheetId="13" r:id="rId13"/>
    <sheet name="Sheet13" sheetId="14" r:id="rId14"/>
    <sheet name="Sheet14" sheetId="15" r:id="rId15"/>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10" i="2" l="1"/>
  <c r="H10" i="2" l="1"/>
  <c r="F12" i="12" l="1"/>
  <c r="F11" i="12"/>
  <c r="F10" i="12"/>
  <c r="F9" i="12"/>
  <c r="F8" i="12"/>
  <c r="F7" i="12"/>
  <c r="F6" i="12"/>
  <c r="E12" i="12"/>
  <c r="E11" i="12"/>
  <c r="E10" i="12"/>
  <c r="E9" i="12"/>
  <c r="E8" i="12"/>
  <c r="E7" i="12"/>
  <c r="E6" i="12"/>
  <c r="D8" i="12"/>
  <c r="D12" i="12"/>
  <c r="D11" i="12"/>
  <c r="D10" i="12"/>
  <c r="D9" i="12"/>
  <c r="D7" i="12"/>
  <c r="D6" i="12"/>
  <c r="G9" i="8"/>
  <c r="G8" i="8"/>
  <c r="G7" i="8"/>
  <c r="F9" i="8"/>
  <c r="F8" i="8"/>
  <c r="F7" i="8"/>
  <c r="F6" i="8"/>
  <c r="G6" i="8" s="1"/>
  <c r="F5" i="8"/>
  <c r="G5" i="8" s="1"/>
  <c r="F4" i="8"/>
  <c r="G4" i="8" s="1"/>
  <c r="F3" i="8"/>
  <c r="G3" i="8" s="1"/>
  <c r="E9" i="8"/>
  <c r="E8" i="8"/>
  <c r="E7" i="8"/>
  <c r="E6" i="8"/>
  <c r="E5" i="8"/>
  <c r="E4" i="8"/>
  <c r="E3" i="8"/>
  <c r="D13" i="5"/>
  <c r="G4" i="4"/>
  <c r="D12" i="5"/>
  <c r="D11" i="5"/>
  <c r="D10" i="5"/>
  <c r="D9" i="5"/>
  <c r="D8" i="5"/>
  <c r="H12" i="3"/>
  <c r="H11" i="3"/>
  <c r="H10" i="3"/>
  <c r="H9" i="3"/>
  <c r="G12" i="3"/>
  <c r="G11" i="3"/>
  <c r="G10" i="3"/>
  <c r="G9" i="3"/>
  <c r="H8" i="3"/>
  <c r="G8" i="3"/>
  <c r="F12" i="3"/>
  <c r="F11" i="3"/>
  <c r="F10" i="3"/>
  <c r="F9" i="3"/>
  <c r="F8" i="3"/>
  <c r="E10" i="5" l="1"/>
  <c r="F10" i="5" s="1"/>
  <c r="E8" i="5"/>
  <c r="F8" i="5" s="1"/>
  <c r="E11" i="5"/>
  <c r="F11" i="5" s="1"/>
  <c r="E13" i="5"/>
  <c r="F13" i="5" s="1"/>
  <c r="E9" i="5"/>
  <c r="F9" i="5" s="1"/>
  <c r="E12" i="5"/>
  <c r="F12" i="5" s="1"/>
  <c r="D7" i="13"/>
  <c r="E7" i="13" s="1"/>
  <c r="F7" i="13" s="1"/>
  <c r="D6" i="13"/>
  <c r="E6" i="13" s="1"/>
  <c r="F6" i="13" s="1"/>
  <c r="D5" i="13"/>
  <c r="E5" i="13" s="1"/>
  <c r="F5" i="13" s="1"/>
  <c r="D4" i="13"/>
  <c r="E4" i="13" s="1"/>
  <c r="F4" i="13" s="1"/>
  <c r="D3" i="13"/>
  <c r="E3" i="13" s="1"/>
  <c r="F3" i="13" s="1"/>
  <c r="D11" i="7"/>
  <c r="E11" i="7" s="1"/>
  <c r="F11" i="7" s="1"/>
  <c r="D10" i="7"/>
  <c r="E10" i="7" s="1"/>
  <c r="F10" i="7" s="1"/>
  <c r="D9" i="7"/>
  <c r="E9" i="7" s="1"/>
  <c r="F9" i="7" s="1"/>
  <c r="D8" i="7"/>
  <c r="E8" i="7" s="1"/>
  <c r="F8" i="7" s="1"/>
  <c r="D7" i="7"/>
  <c r="E7" i="7" s="1"/>
  <c r="F7" i="7" s="1"/>
  <c r="E10" i="6"/>
  <c r="F10" i="6" s="1"/>
  <c r="G10" i="6" s="1"/>
  <c r="E9" i="6"/>
  <c r="F9" i="6" s="1"/>
  <c r="G9" i="6" s="1"/>
  <c r="E8" i="6"/>
  <c r="F8" i="6" s="1"/>
  <c r="G8" i="6" s="1"/>
  <c r="E7" i="6"/>
  <c r="F7" i="6" s="1"/>
  <c r="G7" i="6" s="1"/>
  <c r="E6" i="6"/>
  <c r="F6" i="6" s="1"/>
  <c r="G6" i="6" s="1"/>
  <c r="F7" i="4"/>
  <c r="F6" i="4"/>
  <c r="G6" i="4" s="1"/>
  <c r="H6" i="4" s="1"/>
  <c r="F5" i="4"/>
  <c r="F4" i="4"/>
  <c r="F3" i="4"/>
  <c r="I9" i="2"/>
  <c r="J9" i="2" s="1"/>
  <c r="I11" i="2"/>
  <c r="J11" i="2" s="1"/>
  <c r="I10" i="2"/>
  <c r="H11" i="2"/>
  <c r="H9" i="2"/>
  <c r="G5" i="4" l="1"/>
  <c r="H5" i="4" s="1"/>
  <c r="H4" i="4"/>
  <c r="G3" i="4"/>
  <c r="H3" i="4" s="1"/>
  <c r="G7" i="4"/>
  <c r="H7" i="4" s="1"/>
</calcChain>
</file>

<file path=xl/sharedStrings.xml><?xml version="1.0" encoding="utf-8"?>
<sst xmlns="http://schemas.openxmlformats.org/spreadsheetml/2006/main" count="1421" uniqueCount="473">
  <si>
    <t>Timestamp</t>
  </si>
  <si>
    <t xml:space="preserve">Do you know what is Big-data driven AI chatbot? </t>
  </si>
  <si>
    <t xml:space="preserve">If yes, when do you use the Big Data-driven AI chatbot (e.g., ChatGPT, Gemini, Aria AI, Chat Sonic) for self-study?  </t>
  </si>
  <si>
    <t xml:space="preserve">How often do you rely on the AI chatbot compared to other study resources (e.g., textbooks, online articles)?  </t>
  </si>
  <si>
    <t xml:space="preserve">What are your main reasons for using the AI chatbot for self-study?  </t>
  </si>
  <si>
    <t xml:space="preserve">On a scale of 1 to 5, how effective is the AI chatbot in helping you understand difficult concepts?  </t>
  </si>
  <si>
    <t xml:space="preserve">Since using the AI chatbot, how has your study efficiency (time spent vs. knowledge gained) changed?  </t>
  </si>
  <si>
    <t xml:space="preserve">  Which of the following changes in your study habits have you experienced since using the AI chatbot? (Check all that apply)</t>
  </si>
  <si>
    <t xml:space="preserve">Can you share a specific example of how the AI chatbot has helped you with your self-study?  </t>
  </si>
  <si>
    <t xml:space="preserve">How has the AI chatbot influenced your motivation and engagement with your studies?  </t>
  </si>
  <si>
    <t xml:space="preserve">How does your self-study experience using the AI chatbot compare to traditional study methods (e.g., textbooks, class notes, online articles)?  </t>
  </si>
  <si>
    <t xml:space="preserve">Which of the following issues have you experienced with the AI chatbot?  </t>
  </si>
  <si>
    <t xml:space="preserve">To scale (1) to (5) how likely do you want to use Big-data Driven AI chatbot (like chatGPT) which is created by GUSTO university to help you with your self-study process as a GUSTO student? </t>
  </si>
  <si>
    <t>Which specific features that you want to be included in the GUSTO's big-data driven AI chatbot for enhancing Self-study?</t>
  </si>
  <si>
    <t xml:space="preserve">Do you think that using Big Data in the GUSTO's AI chatbot can be more effective for functioning? </t>
  </si>
  <si>
    <t>Yes</t>
  </si>
  <si>
    <t>Everytime you perform self-study or Assignments, Only when you have some topic unclear (want explanation)</t>
  </si>
  <si>
    <t>Use both equally</t>
  </si>
  <si>
    <t>To understand difficult concepts, To get quick answers to questions, For personalized study recommendations</t>
  </si>
  <si>
    <t>Slightly increased</t>
  </si>
  <si>
    <t>Improved focus, Better organization, Better Academic performance</t>
  </si>
  <si>
    <t xml:space="preserve">I once encountered some difficulties in combining programming codes that I had already written to use effective clear methods and techniques, so I chose to use AI chatbot in order to compile and establish more clean, neat and professional codes structure. </t>
  </si>
  <si>
    <t xml:space="preserve">Whenever I can't find reliable sources on the websites, AI chatbot can be very helpful in assisting me to tell more about the exact materials and answers I'm finding for. So, this increase my motivation even if I face some trouble in studying. </t>
  </si>
  <si>
    <t xml:space="preserve">AI chatbot like ChatGPT can be less time consuming and can work properly just with the internet but traditional methods like books, reports and notes are more trustful when compared, because these resources are officially published for any learning purposes. Also, students can't always depend on AI as they can be banned in some areas and regions. </t>
  </si>
  <si>
    <t>Inaccurate or irrelevant responses, Technical problems (e.g., crashes, slow performance), Lack of context or depth in responses, Limited subject coverage</t>
  </si>
  <si>
    <t>An function where GUSTO students can unlimitedly upload files and images in AI chatbot so that whenever students want some short notes for the several pages in PDFs, they can use AI during their self-study for effectiveness in learning times.</t>
  </si>
  <si>
    <t>Big Data can also bring drawbacks like security concern upon storing thousands of personal data, information used in the AI functions for the users. Functioning can lead to less time consuming, fast operations and efficient usage but cybersecurity needs to be consider in the AI chatbot to protect any sensitive data too.</t>
  </si>
  <si>
    <t>Maybe</t>
  </si>
  <si>
    <t>Everytime you perform self-study or Assignments, Only when you have some topic unclear (want explanation), Partial (sometime use for Assignment and sometime use for explanation), When you want to know instructions for some deployment ( Eg: you want to know how to setup VScode for writing code)</t>
  </si>
  <si>
    <t>Always use the chatbot</t>
  </si>
  <si>
    <t>To understand difficult concepts, To get quick answers to questions, To find additional study resources</t>
  </si>
  <si>
    <t>More frequent study sessions, Better organization, Enhanced motivation</t>
  </si>
  <si>
    <t xml:space="preserve">It helps me time reducing and quickly answering the questions. </t>
  </si>
  <si>
    <t xml:space="preserve">It makes me feel more comfortable and convenient. I can do assignments quicker. </t>
  </si>
  <si>
    <t xml:space="preserve">Studying on textbooks makes me long study. And feel dizzy more than 🤖. </t>
  </si>
  <si>
    <t>Technical problems (e.g., crashes, slow performance), Limited subject coverage</t>
  </si>
  <si>
    <t xml:space="preserve">Like plagiarism checker. </t>
  </si>
  <si>
    <t xml:space="preserve">I think so. </t>
  </si>
  <si>
    <t>Everytime you perform self-study or Assignments, Only when you have some topic unclear (want explanation), Partial (sometime use for Assignment and sometime use for explanation)</t>
  </si>
  <si>
    <t>To understand difficult concepts, To practice problems and exercises, To improve study efficiency</t>
  </si>
  <si>
    <t>Improved focus, Enhanced motivation, Better Academic performance</t>
  </si>
  <si>
    <t>We can find informations faster</t>
  </si>
  <si>
    <t>Yes, it helped me a lot ❤️</t>
  </si>
  <si>
    <t>Easier to find, faster to do</t>
  </si>
  <si>
    <t>Inaccurate or irrelevant responses, Technical problems (e.g., crashes, slow performance), Limited subject coverage</t>
  </si>
  <si>
    <t>Chat GBT GUSTO version</t>
  </si>
  <si>
    <t>Only when you have some topic unclear (want explanation), Partial (sometime use for Assignment and sometime use for explanation)</t>
  </si>
  <si>
    <t>Often use the chatbot more</t>
  </si>
  <si>
    <t>More frequent study sessions</t>
  </si>
  <si>
    <t>ChatBot explains everything to me that I want to know.</t>
  </si>
  <si>
    <t>Their efficiency</t>
  </si>
  <si>
    <t>It's more efficient than compare to traditional way</t>
  </si>
  <si>
    <t>Inaccurate or irrelevant responses</t>
  </si>
  <si>
    <t>it may access offline</t>
  </si>
  <si>
    <t>yes</t>
  </si>
  <si>
    <t>Everytime you perform self-study or Assignments, Partial (sometime use for Assignment and sometime use for explanation)</t>
  </si>
  <si>
    <t>To understand difficult concepts, To get quick answers to questions, To improve study efficiency</t>
  </si>
  <si>
    <t>Increased study duration, Improved focus, Better Academic performance</t>
  </si>
  <si>
    <t>I asked the AI chatbot to explain  attacks with real-world examples and scenarios. The chatbot provided clear, concise explanations and even included examples of each type of attack. It also suggested additional resources and practice exercises to reinforce my understanding.</t>
  </si>
  <si>
    <t>it's interesting and it increase my study learning skills</t>
  </si>
  <si>
    <t>Using AI chat bot is more effect  than traditional study methods.</t>
  </si>
  <si>
    <t>Technical problems (e.g., crashes, slow performance), Lack of context or depth in responses, Limited subject coverage</t>
  </si>
  <si>
    <t>Personalized Learning Paths and Practice and Assessment Tools</t>
  </si>
  <si>
    <t xml:space="preserve">Using Big Data in GUSTO's AI chatbot can significantly enhance its effectiveness by enabling highly personalized learning experiences. By analyzing vast amounts of user data, the chatbot can tailor study plans and content recommendations to individual needs, providing adaptive learning paths that optimize user engagement and progress. </t>
  </si>
  <si>
    <t>Everytime you perform self-study or Assignments</t>
  </si>
  <si>
    <t>To understand difficult concepts</t>
  </si>
  <si>
    <t>Enhanced motivation, Better Academic performance</t>
  </si>
  <si>
    <t>By analyzing and retrieving valuable data</t>
  </si>
  <si>
    <t>Very efficient</t>
  </si>
  <si>
    <t>We can get innovative idea</t>
  </si>
  <si>
    <t>Inaccurate or irrelevant responses, Difficulty understanding responses</t>
  </si>
  <si>
    <t>Idk exactly.</t>
  </si>
  <si>
    <t xml:space="preserve">Of course </t>
  </si>
  <si>
    <t>To understand difficult concepts, To get quick answers to questions, To find additional study resources, To improve study efficiency</t>
  </si>
  <si>
    <t>Significantly increased</t>
  </si>
  <si>
    <t>Increased study duration, Improved focus, Better organization</t>
  </si>
  <si>
    <t>Yes chatbot like ChatGPT and also gemini helped me to find error and fix that when I face some difficulties in coding for assignment.</t>
  </si>
  <si>
    <t>Yes it influenced a lot. Finding solutions quickly makes me motivated to keep studying. AI help me in that.</t>
  </si>
  <si>
    <t>Yes actually I tend to use both. I have to selft study from online resources and articles for more reliable and accurate information. But reading them and understanding them needs to take much time. I use AI chatbot here to explain them again as summarized or more straightforward explanation.</t>
  </si>
  <si>
    <t>Inaccurate or irrelevant responses, Difficulty understanding responses, Technical problems (e.g., crashes, slow performance), Limited subject coverage</t>
  </si>
  <si>
    <t>I want to add not only text prompt but also voice message, image message like that. I also expect for more relevant and understandable output for each prompt.</t>
  </si>
  <si>
    <t>Of course, I do think. AI needs to be trained using large amount of data like Big Data. GUSTO's AI chatbot can be created with a reliable AI processing model when bases on the Big Data</t>
  </si>
  <si>
    <t>To understand difficult concepts, To find additional study resources</t>
  </si>
  <si>
    <t>No Significant change</t>
  </si>
  <si>
    <t xml:space="preserve">When I am not able to understand the topic and concept I use chat gpt to enhance my understanding. It answers with simple and clear setence. It enhance my study and reduce my study time. </t>
  </si>
  <si>
    <t>It make thing in very simple way</t>
  </si>
  <si>
    <t>I perfer old way.</t>
  </si>
  <si>
    <t>All of the above</t>
  </si>
  <si>
    <t xml:space="preserve">Showing the pathway and giving exercise. </t>
  </si>
  <si>
    <t>yes making effectivly</t>
  </si>
  <si>
    <t>Only when you have some topic unclear (want explanation)</t>
  </si>
  <si>
    <t>To understand difficult concepts, To get quick answers to questions</t>
  </si>
  <si>
    <t>It provides instant explanations for various topics, hastening my studies</t>
  </si>
  <si>
    <t>It increased my engagement by offering immediate help and keeping me on track</t>
  </si>
  <si>
    <t>The answers are usually generalized but there is no need to search for desired topics</t>
  </si>
  <si>
    <t>Inaccurate or irrelevant responses, Lack of context or depth in responses</t>
  </si>
  <si>
    <t>Features like personalized learning paths, adaptive quizzes, and real-time progress tracking</t>
  </si>
  <si>
    <t>Everytime you perform self-study or Assignments, Only when you have some topic unclear (want explanation), When you want to know instructions for some deployment ( Eg: you want to know how to setup VScode for writing code)</t>
  </si>
  <si>
    <t>To understand difficult concepts, To get quick answers to questions, To practice problems and exercises, To find additional study resources, To improve study efficiency</t>
  </si>
  <si>
    <t>Improved focus, Better organization, Enhanced motivation</t>
  </si>
  <si>
    <t>The AI chatbot help the clarify complex so enhancing my self-study efficiency.</t>
  </si>
  <si>
    <t>The AI chatbot has boosted my motivation and engagement by making learning interactive and offering personalized study plans.</t>
  </si>
  <si>
    <t>Using the AI chatbot is more interactive and adaptive than traditional methods</t>
  </si>
  <si>
    <t>progress tracking, adaptive content, 24/7 availability</t>
  </si>
  <si>
    <t>Yes, Big Data can enhance GUSTO's AI chatbot by enabling more accurate personalization, better predictive analytics, and improved user insights.</t>
  </si>
  <si>
    <t>Partial (sometime use for Assignment and sometime use for explanation), When you want to know instructions for some deployment ( Eg: you want to know how to setup VScode for writing code)</t>
  </si>
  <si>
    <t>To practice problems and exercises, To find additional study resources</t>
  </si>
  <si>
    <t>Better organization, Enhanced motivation</t>
  </si>
  <si>
    <t>i am afraid; i can't</t>
  </si>
  <si>
    <t>very influence</t>
  </si>
  <si>
    <t>searching</t>
  </si>
  <si>
    <t>user suggestion</t>
  </si>
  <si>
    <t>Yes, i do</t>
  </si>
  <si>
    <t>Increased study duration</t>
  </si>
  <si>
    <t>The chatbot can recommend relevant study materials, articles, or tutorials based on your interests or the subjects you're working on, such as additional reading on information security management systems or cloud computing</t>
  </si>
  <si>
    <t xml:space="preserve"> Providing quick answers and support helps maintain momentum and reduces frustration, keeping you engaged with your studies.</t>
  </si>
  <si>
    <t>Engaging in a conversational format can make studying more dynamic and interactive, as opposed to passive reading from textbooks or articles</t>
  </si>
  <si>
    <t>Lack of context or depth in responses</t>
  </si>
  <si>
    <t>available Burmese Language</t>
  </si>
  <si>
    <t>Yes, I think</t>
  </si>
  <si>
    <t>Only when you have some topic unclear (want explanation), Partial (sometime use for Assignment and sometime use for explanation), When you want to know instructions for some deployment ( Eg: you want to know how to setup VScode for writing code)</t>
  </si>
  <si>
    <t>To get quick answers to questions, To practice problems and exercises, To improve study efficiency, For personalized study recommendations</t>
  </si>
  <si>
    <t>Mostly while I was learning Java, I used the chatbot to help debug my code. After running into an error with a particular function, I could ask the chatbot for help. It analyzed the code and identified where the issue was occurring. And then provided a detailed explanation of what was wrong and how to fix it. This helped me understand the problem better and learn from my mistakes more effectively.</t>
  </si>
  <si>
    <t>It had a positive impact on me. I often used the chatbot to practice my English writing skills by having conversations and getting instant feedback on my usage. It not only corrected my mistakes but also explained why certain changes were needed, which helped me understand the rules better. It felt like having a personal tutor available 24/7, which kept me motivated to practice regularly.</t>
  </si>
  <si>
    <t>For me, I like the fun learning process. Sometimes, studying with the textbooks and notes are boring. But the chatbot has the interactive features, like quizzes and practice exercises, offer a more engaging learning experience compared to passive reading.</t>
  </si>
  <si>
    <t>Inaccurate or irrelevant responses, Lack of context or depth in responses, Limited subject coverage</t>
  </si>
  <si>
    <t>When working on assignments, it would be incredibly useful if the chatbot could review and provide instant feedback on drafts. This includes checking for grammar, structure, and offering guidelines and suggestions for improvement.</t>
  </si>
  <si>
    <t>yes because Big Data can help the chatbot understand individual learning patterns and preferences. It could analyze past assignment performance, and study habits, to provide customized advice and resources that better meet each student's needs.</t>
  </si>
  <si>
    <t>Partial (sometime use for Assignment and sometime use for explanation)</t>
  </si>
  <si>
    <t>To find additional study resources</t>
  </si>
  <si>
    <t>Better organization</t>
  </si>
  <si>
    <t>Explaining Concepts</t>
  </si>
  <si>
    <t>Encouragement and Positive Reinforcement</t>
  </si>
  <si>
    <t>class notes</t>
  </si>
  <si>
    <t>Technical problems (e.g., crashes, slow performance)</t>
  </si>
  <si>
    <t>no</t>
  </si>
  <si>
    <t>may be</t>
  </si>
  <si>
    <t>To understand difficult concepts, To get quick answers to questions, To practice problems and exercises, To improve study efficiency, For personalized study recommendations</t>
  </si>
  <si>
    <t>it  has enhanced my understanding and retention of the material.</t>
  </si>
  <si>
    <t>it personalized learning recommendations, and interactive support.</t>
  </si>
  <si>
    <t>it helps me understand concepts faster than textbooks, class notes, or online articles.</t>
  </si>
  <si>
    <t xml:space="preserve">I want to include real-time feedback on quizzes and assignments. </t>
  </si>
  <si>
    <t>Yes, because it  leads to a more tailored and efficient learning experience for users.</t>
  </si>
  <si>
    <t>Increased study duration, More frequent study sessions, Improved focus, Better Academic performance</t>
  </si>
  <si>
    <t>ChatGPT and other souurces of Ai for time management studying and time-consumption on researching hours</t>
  </si>
  <si>
    <t xml:space="preserve">I think it does since it makes me spend less time on researching a lot but it provides some general terms </t>
  </si>
  <si>
    <t xml:space="preserve">It takes less time to comprehend for the assignments and other sources for researching </t>
  </si>
  <si>
    <t>Inaccurate or irrelevant responses, Difficulty understanding responses, Technical problems (e.g., crashes, slow performance), Lack of context or depth in responses, Limited subject coverage</t>
  </si>
  <si>
    <t xml:space="preserve">Checking for Ai usages </t>
  </si>
  <si>
    <t>I think it can somehow change the way of studying and researching for the students and teachers if it is used in appropriate and ethical way</t>
  </si>
  <si>
    <t>To understand difficult concepts, To find additional study resources, To improve study efficiency</t>
  </si>
  <si>
    <t>Increased study duration, Better Academic performance</t>
  </si>
  <si>
    <t xml:space="preserve">Chat gpt </t>
  </si>
  <si>
    <t>It’s easy to use</t>
  </si>
  <si>
    <t xml:space="preserve">Both effects equally </t>
  </si>
  <si>
    <t>Difficulty understanding responses, Technical problems (e.g., crashes, slow performance), Insufficient personalization</t>
  </si>
  <si>
    <t xml:space="preserve">Ai assistance </t>
  </si>
  <si>
    <t>save time for small works</t>
  </si>
  <si>
    <t>when the teacher ask to do some hw that is somewhat hard to find.</t>
  </si>
  <si>
    <t>not much.</t>
  </si>
  <si>
    <t>its fast but somewhat unreliable.</t>
  </si>
  <si>
    <t>Inaccurate or irrelevant responses, Technical problems (e.g., crashes, slow performance)</t>
  </si>
  <si>
    <t>none.  chatbots should be a choice and not something that a school should push forward</t>
  </si>
  <si>
    <t>yes.</t>
  </si>
  <si>
    <t>Only when you have some topic unclear (want explanation), When you want to know instructions for some deployment ( Eg: you want to know how to setup VScode for writing code)</t>
  </si>
  <si>
    <t>To get quick answers to questions, To improve study efficiency, For personalized study recommendations</t>
  </si>
  <si>
    <t>Slightly decreased</t>
  </si>
  <si>
    <t>Increased study duration, More frequent study sessions, Better organization</t>
  </si>
  <si>
    <t>immediate Feedback</t>
  </si>
  <si>
    <t>Continuous Support</t>
  </si>
  <si>
    <t>Immediate feedback in AI and delayed feedback in traditional method</t>
  </si>
  <si>
    <t>As skill development tools</t>
  </si>
  <si>
    <t>Increased study duration, More frequent study sessions, Improved focus, Better organization, Enhanced motivation, Better Academic performance</t>
  </si>
  <si>
    <t>When I got stuck with errors in coding, AI helps me to trace bugs easily.</t>
  </si>
  <si>
    <t>Absolutely influence to me when I have questions and problems.</t>
  </si>
  <si>
    <t>It can support other websites or books or journals to get extra knowledges.</t>
  </si>
  <si>
    <t>Suggestion and guidance about our future career lives.</t>
  </si>
  <si>
    <t>Yes, I do.</t>
  </si>
  <si>
    <t>No</t>
  </si>
  <si>
    <t>To get quick answers to questions</t>
  </si>
  <si>
    <t>idk</t>
  </si>
  <si>
    <t>no idea</t>
  </si>
  <si>
    <t>no ida</t>
  </si>
  <si>
    <t>Help summarize a long paragraph into a short and meaningful one.</t>
  </si>
  <si>
    <t>It influenced me to develop reading skills and do more reasearch</t>
  </si>
  <si>
    <t xml:space="preserve">Time efficiency </t>
  </si>
  <si>
    <t>Analyze and summarize the courses with one click</t>
  </si>
  <si>
    <t>I think so</t>
  </si>
  <si>
    <t>Often use other resources more</t>
  </si>
  <si>
    <t>Improved focus, Better organization</t>
  </si>
  <si>
    <t>we can get answer in general</t>
  </si>
  <si>
    <t>we can get the point quickly</t>
  </si>
  <si>
    <t>traditional study can get more detail to make the study</t>
  </si>
  <si>
    <t>Inaccurate or irrelevant responses, Technical problems (e.g., crashes, slow performance), Lack of context or depth in responses</t>
  </si>
  <si>
    <t>not at all</t>
  </si>
  <si>
    <t>maybe</t>
  </si>
  <si>
    <t>Better Academic performance</t>
  </si>
  <si>
    <t>If you don’t know where to read some examples of essays, we can read them by using chatgpt which makes easier and saves time rather than surfing on internet.</t>
  </si>
  <si>
    <t>Honestly, I don’t think it’s related with motivation and engagement. However since I use chatgpt, I motivate to study more because it helps us to know sth quickly.</t>
  </si>
  <si>
    <t>The experience quite different. AI can paraphrase and even point out key points so I don’t need to read the whole textbook to understand.</t>
  </si>
  <si>
    <t xml:space="preserve">Paraphrasing </t>
  </si>
  <si>
    <t xml:space="preserve">Yes absolutely </t>
  </si>
  <si>
    <t>Everytime you perform self-study or Assignments, Partial (sometime use for Assignment and sometime use for explanation), When you want to know instructions for some deployment ( Eg: you want to know how to setup VScode for writing code)</t>
  </si>
  <si>
    <t>Increased study duration, More frequent study sessions</t>
  </si>
  <si>
    <t>When i confuse with the difficult contents and courses, I search these contents in the google. But I sill don't understand clearly. So, using AI chatbot, this give me them with the simple terms</t>
  </si>
  <si>
    <t>For developing reading, writing and easy to understand skills, chatbot improve the motivation of the learners</t>
  </si>
  <si>
    <t>Textbooks and online articles that are the traditional study methods support all information of one content. I can't read the whole articles. So, AI chatbot is used to give me only the summarized contents</t>
  </si>
  <si>
    <t>Technical problems (e.g., crashes, slow performance), Insufficient personalization</t>
  </si>
  <si>
    <t>I'm interested in trying out a feature that can detect and name famous people just by analyzing their photos. Next, I want to be able to instantly share the content I find with my friends on social media platforms.</t>
  </si>
  <si>
    <t>Yes, big data analytics can leverage AI chatbots for better data analysis to provide the detail and accurate contents. To improve decision-making process, AI chatbot provide with big data.</t>
  </si>
  <si>
    <t>Never Use</t>
  </si>
  <si>
    <t>Can ask everything we want</t>
  </si>
  <si>
    <t>I don't rely on AI to motivate</t>
  </si>
  <si>
    <t>Effective way to study</t>
  </si>
  <si>
    <t>I am not experienced that kind of chatbot</t>
  </si>
  <si>
    <t>I don't think so</t>
  </si>
  <si>
    <t>I don't remember the specific situation but when I forgot about the concept of a data structure, it provided me with the explanation and examples which made me remember.</t>
  </si>
  <si>
    <t>It gives quick answers which helps maintain momentum during study sessions.</t>
  </si>
  <si>
    <t>Traditional resources like textbooks often provide more in-depth and comprehensive coverage of topics, whereas chatbots might offer more concise or simplified explanations.</t>
  </si>
  <si>
    <t>Personalized Learning Paths, Real-time Feedback, Progress Tracking and Integration with Study Materials.</t>
  </si>
  <si>
    <t>Yes.</t>
  </si>
  <si>
    <t>Increased study duration, Improved focus</t>
  </si>
  <si>
    <t>AI chatbot helps me in coding</t>
  </si>
  <si>
    <t>AI chatbot can't give motivation on me</t>
  </si>
  <si>
    <t>I can get answers and explanations, which can make learning more efficient, especially when I'm passed for time.</t>
  </si>
  <si>
    <t>I would want GUSTO's big-data-driven AI chatbot to include adaptive learning paths, real-time progress tracking, personalized content recommendations, and interactive problem-solving features to enhance self-study.</t>
  </si>
  <si>
    <t>using Big Data in GUSTO's AI chatbot can significantly enhance its effectiveness by enabling more personalized, data-driven learning experiences and insights.</t>
  </si>
  <si>
    <t>To get quick answers to questions, To practice problems and exercises, To find additional study resources</t>
  </si>
  <si>
    <t>It helped me clarify complex concepts and provided detailed explanation</t>
  </si>
  <si>
    <t>The AI chatbot boosted my motivation by offering instant support and keeping me engaged with interactive discussions.</t>
  </si>
  <si>
    <t>Using the AI chatbot is more interactive and responsive, offering tailored explanations compared to static textbooks and notes.</t>
  </si>
  <si>
    <t>I’d suggest including real-time feedback, personalized study plans</t>
  </si>
  <si>
    <t>Yes, leveraging Big Data can enhance the AI chatbot’s effectiveness by providing personalized insights, predicting learning needs based on user.</t>
  </si>
  <si>
    <t>Better organization, Better Academic performance</t>
  </si>
  <si>
    <t>Firstly I submit the question to the chat box and I read the answer. So, I get the idea how to apporach that question. And then I write down</t>
  </si>
  <si>
    <t>It make me shorten study time. So, I have alot of time to do other things</t>
  </si>
  <si>
    <t xml:space="preserve">Different but I like book because it got more detail and specific. Although people believe using AI can make them better, it only show overall.  </t>
  </si>
  <si>
    <t xml:space="preserve">I might not suggest Gusto to use big data driven AI chatbox features. </t>
  </si>
  <si>
    <t>Nope, I believe our school is not ready for AI Chat box.</t>
  </si>
  <si>
    <t>No change</t>
  </si>
  <si>
    <t>Better organization, Enhanced motivation, Better Academic performance</t>
  </si>
  <si>
    <t>can explain the way you like to hear the explain.</t>
  </si>
  <si>
    <t>They give the quick answer to understand. So, it will motivate or your studies.</t>
  </si>
  <si>
    <t>textbooks have limits while AI chatbot can ask everything.</t>
  </si>
  <si>
    <t>Nothing</t>
  </si>
  <si>
    <t xml:space="preserve">Why does GUSTO might need to have AI chatbot? </t>
  </si>
  <si>
    <t>To get quick answers to questions, To find additional study resources</t>
  </si>
  <si>
    <t>Improved focus, Enhanced motivation</t>
  </si>
  <si>
    <t>An AI chatbot has helped me with self-study by providing instant explanations on complex topics, suggesting relevant resources, and offering tailored feedback on my code and project ideas. It breaks down difficult concepts into simpler terms and assists with troubleshooting, making the learning process more efficient and engaging.</t>
  </si>
  <si>
    <t xml:space="preserve">
The AI chatbot has positively influenced my motivation and engagement by providing immediate support and guidance whenever needed. Its ability to clarify doubts in real-time keeps me on track, reduces frustration, and helps maintain momentum in my studies. The personalized feedback and suggestions for improvement make learning more interactive and rewarding, boosting my overall enthusiasm for self-study.</t>
  </si>
  <si>
    <t xml:space="preserve">
My self-study experience using the AI chatbot differs significantly from traditional methods. While textbooks, class notes, and online articles are static and often require more time to sift through, the chatbot provides real-time answers, personalized explanations, and instant clarification of complex topics. This dynamic, interactive approach speeds up the learning process and makes it more engaging. Traditional methods can sometimes feel passive, but with the chatbot, I can actively ask questions and get tailored responses, which enhances both understanding and retention.</t>
  </si>
  <si>
    <t xml:space="preserve">
For GUSTO’s big-data-driven AI chatbot to enhance self-study, I would suggest including these specific features:
Personalized Study Plans: Based on individual learning pace, strengths, and weaknesses, the chatbot could generate tailored study plans, suggesting relevant resources and timelines.
Progress Tracking and Analytics: A feature to track study habits, progress, and knowledge gaps over time, with insights and visualizations to help users understand their improvement areas.
Interactive Quizzes and Assessments: Adding real-time quizzes, tests, and assessments tailored to specific subjects, offering feedback and explanations for each question.
Resource Recommendations: Based on the student’s interests and current studies, the chatbot could suggest articles, videos, or research papers, using big data to recommend high-quality, up-to-date materials.
Collaborative Learning Assistance: The ability to connect students for peer discussions, group studies, or Q&amp;A sessions facilitated by the chatbot.
Contextual Help for Coding/Technical Projects: Offering debugging assistance, code suggestions, and explaining errors for students working on technical subjects like coding.
Adaptive Learning: The chatbot could adjust the difficulty of questions or materials based on the user's progress, offering more challenging content as they improve.
These features would make self-study more engaging, personalized, and effective for students at GUSTO.</t>
  </si>
  <si>
    <t xml:space="preserve">
Using big data in GUSTO's AI chatbot can make it more effective by enabling personalized learning experiences, data-driven insights, and real-time progress tracking. It improves accuracy, resource recommendations, and provides predictive assistance to address student challenges proactively. These features would result in a more adaptive, efficient, and engaging tool for self-study.</t>
  </si>
  <si>
    <t>More frequent study sessions, Enhanced motivation, Better Academic performance</t>
  </si>
  <si>
    <t xml:space="preserve">It can tell me the answers that I want to know even sometimes not every detail, it helps me a lot. </t>
  </si>
  <si>
    <t>It can improve learning motivation and engagement by providing instant feedback, personalized advice, and helping to answer questions, making learning more fun and interactive.</t>
  </si>
  <si>
    <t>easy to remember for me and sometimes it's so funny.</t>
  </si>
  <si>
    <t>Inaccurate or irrelevant responses, Difficulty understanding responses, Lack of context or depth in responses, Limited subject coverage</t>
  </si>
  <si>
    <t>I hope to include personalized learning advice, real-time question answering, learning progress tracking, intelligent resource recommendations, and interactive exercises to enhance self-learning effectiveness.</t>
  </si>
  <si>
    <t>I think yes because it can analyze user learning habits, provide personalized content, and continuously optimize the learning experience to improve efficiency. (just my opinion)</t>
  </si>
  <si>
    <t>The AI chatbot has helped me with self-study by providing instant explanations and resources on complex topics, making learning more efficient and personalized.</t>
  </si>
  <si>
    <t>The AI chatbot has enhanced my motivation and engagement by offering interactive, real-time support, making learning more dynamic and enjoyable.</t>
  </si>
  <si>
    <t>The AI chatbot makes self-study more interactive and efficient than traditional methods by providing instant feedback and personalized explanations.</t>
  </si>
  <si>
    <t>I would like GUSTO's big-data-driven AI chatbot to include personalized study plans, real-time progress tracking, and instant quiz generation for better self-assessment</t>
  </si>
  <si>
    <t>Yes, using Big Data in GUSTO's AI chatbot can make it more effective by enabling personalized recommendations and insights based on vast amounts of user data.</t>
  </si>
  <si>
    <t>To practice problems and exercises, To find additional study resources, To improve study efficiency</t>
  </si>
  <si>
    <t xml:space="preserve">Help to make assignments </t>
  </si>
  <si>
    <t>enhance personalized learning, boosting motivation and engagement effectively.</t>
  </si>
  <si>
    <t>provide instant, interactive help; traditional methods offer depth.</t>
  </si>
  <si>
    <t>Technical problems (e.g., crashes, slow performance), Lack of context or depth in responses</t>
  </si>
  <si>
    <t xml:space="preserve">     </t>
  </si>
  <si>
    <t xml:space="preserve">Not sure </t>
  </si>
  <si>
    <t>Chatbot can explain to understand the complex meaning of sentences.</t>
  </si>
  <si>
    <t>It can influenced as a assistant for me.</t>
  </si>
  <si>
    <t>Same for me between AI and traditional methods.</t>
  </si>
  <si>
    <t>To explain with spelling and explanation with normal usages.</t>
  </si>
  <si>
    <t>To practice problems and exercises</t>
  </si>
  <si>
    <t>No comment</t>
  </si>
  <si>
    <t>To understand difficult concepts, To get quick answers to questions, To practice problems and exercises, To improve study efficiency</t>
  </si>
  <si>
    <t>Increased study duration, Improved focus, Better organization, Enhanced motivation</t>
  </si>
  <si>
    <t>answering questions</t>
  </si>
  <si>
    <t>they help to complex concepts, and answering questions in real-time.</t>
  </si>
  <si>
    <t>it can offers offering explanations tailored to the user's needs. (online articles)</t>
  </si>
  <si>
    <t>it external learning resources to offer deeper insights and customized learning paths.</t>
  </si>
  <si>
    <t>Yes, it makes  more accurate recommendations based on individual study habits and needs.</t>
  </si>
  <si>
    <t>To understand difficult concepts, To get quick answers to questions, To practice problems and exercises</t>
  </si>
  <si>
    <t>Increased study duration, Better organization, Enhanced motivation</t>
  </si>
  <si>
    <t>It helped me understand a complex problem in my assignment by explaining each step clearly, which improved my understanding.</t>
  </si>
  <si>
    <t>It has boosted my motivation by providing instant feedback and keeping me engaged through interactive learning, making studying more enjoyable.</t>
  </si>
  <si>
    <t>It makes me feels more interactive and efficient than traditional methods because it provides quick answers, personalized explanations, and allows me to ask follow-up questions in real time.</t>
  </si>
  <si>
    <t>Inaccurate or irrelevant responses, Difficulty understanding responses, Insufficient personalization</t>
  </si>
  <si>
    <t>I would like to include features like adaptive learning paths, progress tracking, personalized quizzes, and access to a wider range of real-time data for more detailed explanations.</t>
  </si>
  <si>
    <t>Yes, using Big Data can make it more effective by providing more accurate, personalized recommendations and insights based on a large amount of diverse user data.</t>
  </si>
  <si>
    <t>To understand difficult concepts, To get quick answers to questions, To practice problems and exercises, To find additional study resources, To improve study efficiency, For personalized study recommendations</t>
  </si>
  <si>
    <t>Explaining code or concepts hard to understand</t>
  </si>
  <si>
    <t>Yes, positively</t>
  </si>
  <si>
    <t>It helps reduce time for searching for materials which are common and just a pain to search for.</t>
  </si>
  <si>
    <t>Lack of context or depth in responses, Insufficient personalization</t>
  </si>
  <si>
    <t>Progress Tracking and Analytics</t>
  </si>
  <si>
    <t xml:space="preserve"> Improved Learning Outcomes</t>
  </si>
  <si>
    <t>Improved focus</t>
  </si>
  <si>
    <t xml:space="preserve"> AI chatbot has helped you with your self-study</t>
  </si>
  <si>
    <t xml:space="preserve"> motivation and engagement</t>
  </si>
  <si>
    <t>online articles</t>
  </si>
  <si>
    <t>big-data driven AI chatbot for enhancing Self-study</t>
  </si>
  <si>
    <t xml:space="preserve"> functioning</t>
  </si>
  <si>
    <t>To find additional study resources, To improve study efficiency</t>
  </si>
  <si>
    <t>online</t>
  </si>
  <si>
    <t>chatgpt</t>
  </si>
  <si>
    <t>get d in assingment</t>
  </si>
  <si>
    <t>very good very nice</t>
  </si>
  <si>
    <t>Good</t>
  </si>
  <si>
    <t>Better</t>
  </si>
  <si>
    <t>Best</t>
  </si>
  <si>
    <t>More frequent study sessions, Better organization, Better Academic performance</t>
  </si>
  <si>
    <t>Studying a New topic or language</t>
  </si>
  <si>
    <t xml:space="preserve"> Providing Instant Support and Feedback</t>
  </si>
  <si>
    <t>quite convience</t>
  </si>
  <si>
    <t>I don't have specific idea.</t>
  </si>
  <si>
    <t>Enhance study materials.</t>
  </si>
  <si>
    <t xml:space="preserve">I can ask for more examples from it. </t>
  </si>
  <si>
    <t>No. I still don't like studying .</t>
  </si>
  <si>
    <t xml:space="preserve">Ai makes it faster, but it is less reliable. </t>
  </si>
  <si>
    <t>Inaccurate or irrelevant responses, Difficulty understanding responses, Technical problems (e.g., crashes, slow performance)</t>
  </si>
  <si>
    <t>I am not a fan of ai chatbot that would needs a few years to fully develop.</t>
  </si>
  <si>
    <t>no.</t>
  </si>
  <si>
    <t>Difficulty understanding responses</t>
  </si>
  <si>
    <t>kk</t>
  </si>
  <si>
    <t>Not yet</t>
  </si>
  <si>
    <t>A lot</t>
  </si>
  <si>
    <t>Ai Chatbot</t>
  </si>
  <si>
    <t xml:space="preserve">Create Ai chatbot </t>
  </si>
  <si>
    <t>When you want to know instructions for some deployment ( Eg: you want to know how to setup VScode for writing code)</t>
  </si>
  <si>
    <t>To improve study efficiency</t>
  </si>
  <si>
    <t>-</t>
  </si>
  <si>
    <t>Increased study duration, More frequent study sessions, Enhanced motivation, Better Academic performance</t>
  </si>
  <si>
    <t>Increase Performance</t>
  </si>
  <si>
    <t>Time management</t>
  </si>
  <si>
    <t>Engagement and Motivation</t>
  </si>
  <si>
    <t>Everytime you perform self-study or Assignments, Only when you have some topic unclear (want explanation), Partial (sometime use for Assignment and sometime use for explanation), When you want to know instructions for some deployment ( Eg: you want to know how to setup VScode for writing code), Never Use</t>
  </si>
  <si>
    <t>Increased study duration, More frequent study sessions, Improved focus, Better organization, Enhanced motivation, Better Academic performance, No Significant change</t>
  </si>
  <si>
    <t xml:space="preserve">Learning programming </t>
  </si>
  <si>
    <t xml:space="preserve">Normal </t>
  </si>
  <si>
    <t>Idk</t>
  </si>
  <si>
    <t>Inaccurate or irrelevant responses, Difficulty understanding responses, Technical problems (e.g., crashes, slow performance), Lack of context or depth in responses, Limited subject coverage, Insufficient personalization</t>
  </si>
  <si>
    <t xml:space="preserve">Accuate and detail </t>
  </si>
  <si>
    <t>Yeah. It might be</t>
  </si>
  <si>
    <t>The AI chatbot helps me alots when I just searched the things that I don't understand really.</t>
  </si>
  <si>
    <t>For my motivation and engagement with my studies, AI chatbot influenced by providing the quick and some in detail points.</t>
  </si>
  <si>
    <t>In this age, most of the people are relying on the AI chatbot instead of using traditional study methods. Because by using AI chatbot is very flexible and more quicker than traditional way.</t>
  </si>
  <si>
    <t>One of the main things is about security. I just want to suggest that GUSTO's big data driven AI chatbot must be more strict than ever.</t>
  </si>
  <si>
    <t>we can get some ideas for our study plan and instructions from AI chatbot</t>
  </si>
  <si>
    <t>providing instant feedback, personalized guidance, and a more interactive learning experience.</t>
  </si>
  <si>
    <t>Using the AI chatbot for self-study offers a more dynamic, interactive, and personalized experience compared to traditional study methods like textbooks and class notes, which tend to be more static and less responsive.</t>
  </si>
  <si>
    <t>Limited subject coverage</t>
  </si>
  <si>
    <t>For GUSTO's big-data-driven AI chatbot, I would like to see features such as real-time personalized feedback, adaptive learning paths, interactive quizzes, integration with external study resources, progress tracking, and a recommendation engine for tailored study materials.</t>
  </si>
  <si>
    <t>Yes, using Big Data in GUSTO's AI chatbot can enhance its effectiveness by enabling more personalized learning experiences, identifying patterns in student performance, predicting knowledge gaps, and continuously improving the chatbot's responses and recommendations based on large-scale data analysis.</t>
  </si>
  <si>
    <t>Everytime you perform self-study or Assignments, Only when you have some topic unclear (want explanation), 
Partial (sometime use for Assignment and sometime use for explanation), When you want to know instructions for some deployment ( Eg: you want to know how to setup VScode for writing code)</t>
  </si>
  <si>
    <t>Everytime you perform self-study or Assignments, Only when you have some topic unclear (want explanation),
 Partial (sometime use for Assignment and sometime use for explanation)</t>
  </si>
  <si>
    <t>Participants</t>
  </si>
  <si>
    <t>Mean</t>
  </si>
  <si>
    <t>Frequency</t>
  </si>
  <si>
    <t>Everytime you perform self-study or Assignments, Only when you have some topic unclear (want explanation), 
When you want to know instructions for some deployment ( Eg: you want to know how to setup VScode for writing code)</t>
  </si>
  <si>
    <t>Partial (sometime use for Assignment and sometime use for explanation), When you want to know instructions for 
some deployment ( Eg: you want to know how to setup VScode for writing code)</t>
  </si>
  <si>
    <t>Partial (sometime use for Assignment and sometime use for explanation), When you want to know instructions for some deployment 
( Eg: you want to know how to setup VScode for writing code)</t>
  </si>
  <si>
    <t>Only when you have some topic unclear (want explanation), Partial (sometime use for Assignment and sometime use for explanation), 
When you want to know instructions for some deployment ( Eg: you want to know how to setup VScode for writing code)</t>
  </si>
  <si>
    <t>Everytime you perform self-study or Assignments, Partial (sometime use for Assignment and sometime use for explanation), 
When you want to know instructions for some deployment ( Eg: you want to know how to setup VScode for writing code)</t>
  </si>
  <si>
    <t>Everytime you perform self-study or Assignments, Only when you have some topic unclear (want explanation), When you want to know 
instructions for some deployment ( Eg: you want to know how to setup VScode for writing code)</t>
  </si>
  <si>
    <t>Everytime you perform self-study or Assignments, Only when you have some topic unclear (want explanation), 
Partial (sometime use for Assignment and sometime use for explanation)</t>
  </si>
  <si>
    <t>Everytime you perform self-study or Assignments, Only when you have some topic unclear (want explanation), 
Partial (sometime use for Assignment and sometime use for explanation), When you want to know instructions for some deployment ( Eg: you want to know how to setup VScode for writing code), Never Use</t>
  </si>
  <si>
    <t>To get quick answers to questions, To practice problems and exercises, To improve study efficiency, 
For personalized study recommendations</t>
  </si>
  <si>
    <t xml:space="preserve">On a scale of 1 to 5, how effective is the AI 
chatbot in helping you understand difficult concepts?  </t>
  </si>
  <si>
    <t>Increased study duration, More frequent study sessions, Improved focus, 
Better Academic performance</t>
  </si>
  <si>
    <t>Increased study duration, More frequent study sessions, Improved focus, 
Better organization, Enhanced motivation, Better Academic performance</t>
  </si>
  <si>
    <t>Increased study duration, More frequent study sessions, Improved focus, Better organization, 
Enhanced motivation, Better Academic performance</t>
  </si>
  <si>
    <t>Increased study duration, More frequent study sessions, Improved focus, Better organization, 
Enhanced motivation, Better Academic performance, No Significant change</t>
  </si>
  <si>
    <t xml:space="preserve">I once encountered some difficulties in combining programming codes that I had already 
written to use effective clear methods and techniques, so I chose to use AI chatbot in order to compile and establish more clean, neat and professional codes structure. </t>
  </si>
  <si>
    <t>I asked the AI chatbot to explain  attacks with real-world examples and scenarios. 
The chatbot provided clear, concise explanations and even included examples of each type of attack. It also suggested additional resources and practice exercises to reinforce my understanding.</t>
  </si>
  <si>
    <t>Yes chatbot like ChatGPT and also gemini helped me to find error and fix that when I face 
some difficulties in coding for assignment.</t>
  </si>
  <si>
    <t xml:space="preserve">When I am not able to understand the topic and concept I use chat gpt to enhance my 
understanding. It answers with simple and clear setence. It enhance my study and reduce my study time. </t>
  </si>
  <si>
    <t>The chatbot can recommend relevant study materials, articles, or tutorials based on your 
interests or the subjects you're working on, such as additional reading on information security management systems or cloud computing</t>
  </si>
  <si>
    <t>Mostly while I was learning Java, I used the chatbot to help debug my code. 
After running into an error with a particular function, I could ask the chatbot for help. It analyzed the code and identified where the issue was occurring. And then provided a detailed explanation of what was wrong and how to fix it. This helped me understand the problem better and learn from my mistakes more effectively.</t>
  </si>
  <si>
    <t>ChatGPT and other souurces of Ai for time management studying and time-consumption 
on researching hours</t>
  </si>
  <si>
    <t>If you don’t know where to read some examples of essays, we can read them by using 
chatgpt which makes easier and saves time rather than surfing on internet.</t>
  </si>
  <si>
    <t>When i confuse with the difficult contents and courses, I search these contents in the google. 
But I sill don't understand clearly. So, using AI chatbot, this give me them with the simple terms</t>
  </si>
  <si>
    <t>Firstly I submit the question to the chat box and I read the answer. So, I get the idea how to 
apporach that question. And then I write down</t>
  </si>
  <si>
    <t>The AI chatbot has helped me with self-study by providing instant explanations and resources 
on complex topics, making learning more efficient and personalized.</t>
  </si>
  <si>
    <t>Yes it influenced a lot. Finding solutions quickly makes me motivated to keep studying. 
AI help me in that.</t>
  </si>
  <si>
    <t>The AI chatbot has boosted my motivation and engagement by making learning 
interactive and offering personalized study plans.</t>
  </si>
  <si>
    <t>It had a positive impact on me. I often used the chatbot to practice my English writing 
skills by having conversations and getting instant feedback on my usage. It not only corrected my mistakes but also explained why certain changes were needed, which helped me understand the rules better. It felt like having a personal tutor available 24/7, which kept me motivated to practice regularly.</t>
  </si>
  <si>
    <t>Honestly, I don’t think it’s related with motivation and engagement. However since 
I use chatgpt, I motivate to study more because it helps us to know sth quickly.</t>
  </si>
  <si>
    <t>For developing reading, writing and easy to understand skills, chatbot improve the 
motivation of the learners</t>
  </si>
  <si>
    <t>The AI chatbot boosted my motivation by offering instant support and keeping me 
engaged with interactive discussions.</t>
  </si>
  <si>
    <t xml:space="preserve">
The AI chatbot has positively influenced my motivation and engagement by providing 
immediate support and guidance whenever needed. Its ability to clarify doubts in real-time keeps me on track, reduces frustration, and helps maintain momentum in my studies. The personalized feedback and suggestions for improvement make learning more interactive and rewarding, boosting my overall enthusiasm for self-study.</t>
  </si>
  <si>
    <t>It can improve learning motivation and engagement by providing instant feedback, 
personalized advice, and helping to answer questions, making learning more fun and interactive.</t>
  </si>
  <si>
    <t>The AI chatbot has enhanced my motivation and engagement by offering interactive, 
real-time support, making learning more dynamic and enjoyable.</t>
  </si>
  <si>
    <t>It has boosted my motivation by providing instant feedback and keeping me engaged 
through interactive learning, making studying more enjoyable.</t>
  </si>
  <si>
    <t>For my motivation and engagement with my studies, AI chatbot influenced by providing 
the quick and some in detail points.</t>
  </si>
  <si>
    <t>Yes actually I tend to use both. I have to selft study from online resources and articles for more reliable and accurate information. 
But reading them and understanding them needs to take much time. I use AI chatbot here to explain them again as summarized or more straightforward explanation.</t>
  </si>
  <si>
    <t>It makes me feels more interactive and efficient than traditional methods because it provides quick answers, personalized explanations, 
and allows me to ask follow-up questions in real time.</t>
  </si>
  <si>
    <t>Inaccurate or irrelevant responses, Difficulty understanding responses, Technical problems (e.g., crashes, slow performance), 
Lack of context or depth in responses, Limited subject coverage</t>
  </si>
  <si>
    <t xml:space="preserve">
For GUSTO’s big-data-driven AI chatbot to enhance self-study, I would suggest including these specific features:
Personalized Study Plans: Based on individual learning pace, strengths, and weaknesses, the chatbot could generate tailored study plans, suggesting relevant resources and timelines.
Progress Tracking and Analytics: A feature to track study habits, progress, and knowledge gaps over time, with insights and visualizations to help users understand their improvement areas.
Interactive Quizzes and Assessments: Adding real-time quizzes, tests, and assessments tailored to specific subjects, offering feedback and explanations for each question.
Resource Recommendations: Based on the student’s interests and current studies, the chatbot could suggest articles, videos, or research papers, using big data to recommend high-quality, up-to-date materials.
Collaborative Learning Assistance: The ability to connect students for peer discussions, group studies, or Q&amp;A sessions facilitated by the chatbot.
Contextual Help for Coding/Technical Projects: Offering debugging assistance, code suggestions, and explaining errors for students working on technical subjects like coding.
Adaptive Learning: The chatbot could adjust the difficulty of questions or materials based on the user's progress, offering more challenging content as they improve.
These features would make self-study more engaging, personalized, and effective for students at GUSTO.</t>
  </si>
  <si>
    <t xml:space="preserve">How often do you rely on the AI chatbot compared to  other study resources (e.g., textbooks, online articles)?  </t>
  </si>
  <si>
    <t>Always use other resources</t>
  </si>
  <si>
    <t>Significantly decreased</t>
  </si>
  <si>
    <t>Only when you have some topic unclear (want explanation), When you want to know instructions for some deployment 
( Eg: you want to know how to setup VScode for writing code)</t>
  </si>
  <si>
    <t>Participant</t>
  </si>
  <si>
    <t>Only when you have some topic unclear (want explanation), Partial (sometime use for Assignment and 
sometime use for explanation)</t>
  </si>
  <si>
    <t>Only when you have some topic unclear (want explanation), Partial
 (sometime use for Assignment and sometime use for explanation)</t>
  </si>
  <si>
    <t>Only when you have some topic unclear (want explanation), Partial 
(sometime use for Assignment and sometime use for explanation)</t>
  </si>
  <si>
    <t>Everytime you perform self-study or 
Assignments</t>
  </si>
  <si>
    <t>Other</t>
  </si>
  <si>
    <t>To understand difficult concepts, To get quick answers to questions, To find additional study resources, 
To improve study efficiency</t>
  </si>
  <si>
    <t>To understand difficult concepts, To get quick answers to questions, To practice problems and exercises, 
To improve study efficiency</t>
  </si>
  <si>
    <t>For personalized study recommendations</t>
  </si>
  <si>
    <t>Enhanced motivation</t>
  </si>
  <si>
    <t>Insufficient personalization</t>
  </si>
  <si>
    <t>Technical problems (e.g., crashes, slow performance), Lack of context or depth in responses, 
Limited subject coverage</t>
  </si>
  <si>
    <t>Inaccurate or irrelevant responses, Technical problems (e.g., crashes, slow performance), 
Limited subject coverage</t>
  </si>
  <si>
    <t>Difficulty understanding responses, Technical problems (e.g., crashes, slow performance), 
Insufficient personalization</t>
  </si>
  <si>
    <t>Inaccurate or irrelevant responses, Technical problems (e.g., crashes, slow performance), 
Lack of context or depth in responses</t>
  </si>
  <si>
    <t>Inaccurate or irrelevant responses, Difficulty understanding responses, 
Lack of context or depth in responses, Limited subject coverage</t>
  </si>
  <si>
    <t>Inaccurate or irrelevant responses, Difficulty understanding responses, 
Technical problems (e.g., crashes, slow performance)</t>
  </si>
  <si>
    <t>Technical problems 
(e.g., crashes, slow performance)</t>
  </si>
  <si>
    <t xml:space="preserve"> Which of the following changes in your study habits 
have you experienced since using the AI chatbot? (Check all that apply)</t>
  </si>
  <si>
    <t xml:space="preserve">I think it does since it makes me spend less time on researching a lot but it provides 
some general terms </t>
  </si>
  <si>
    <t xml:space="preserve">How does your self-study experience using the AI chatbot compare to traditional study methods 
(e.g., textbooks, class notes, online articles)?  </t>
  </si>
  <si>
    <t>Engaging in a conversational format can make studying more dynamic and interactive, as opposed to 
passive reading from textbooks or articles</t>
  </si>
  <si>
    <t>The AI chatbot makes self-study more interactive and efficient than traditional methods by providing instant 
feedback and personalized explanations.</t>
  </si>
  <si>
    <t>Which specific features that you want to be included in the GUSTO's big-data driven AI chatbot for 
enhancing Self-study?</t>
  </si>
  <si>
    <t xml:space="preserve">Do you think that using Big Data in the GUSTO's AI chatbot can be more effective 
for functioning? </t>
  </si>
  <si>
    <t>Miscellaneous answer</t>
  </si>
  <si>
    <t>Code debugging/ 
programming assistance</t>
  </si>
  <si>
    <t>Concept Explanation and 
Simplification</t>
  </si>
  <si>
    <t>Study Resource 
Recommendation</t>
  </si>
  <si>
    <t>Assignments and 
Task Assistance</t>
  </si>
  <si>
    <t>General Study Efficiency</t>
  </si>
  <si>
    <t>Immediate Support and 
Quick solutions</t>
  </si>
  <si>
    <t>Personalized learning and interative engagement</t>
  </si>
  <si>
    <t>Convenience</t>
  </si>
  <si>
    <t>Efficiency</t>
  </si>
  <si>
    <t>Skill development</t>
  </si>
  <si>
    <t xml:space="preserve">Positive Reinforcement and
Encouragement </t>
  </si>
  <si>
    <t>Minimal (or) No impact</t>
  </si>
  <si>
    <t>Neutral and General feedback</t>
  </si>
  <si>
    <t>Maximal (or) very influence</t>
  </si>
  <si>
    <t>Immediate VS Delayed feedback</t>
  </si>
  <si>
    <t>Dynamic/Interactive/
Personalized learning experience</t>
  </si>
  <si>
    <t>Summarization and Simplified 
Explanations</t>
  </si>
  <si>
    <t>Preference for Traditional 
Methods</t>
  </si>
  <si>
    <t>Preference for AI Chatbot</t>
  </si>
  <si>
    <t>Miscellaneous and unspecific answer</t>
  </si>
  <si>
    <t>Miscellaneous and unspecific 
answer</t>
  </si>
  <si>
    <t>Personalized Learning Paths &amp; study plans</t>
  </si>
  <si>
    <t>Progress Tracking &amp; Analytics</t>
  </si>
  <si>
    <t>Real-time feedback &amp; Quizzes</t>
  </si>
  <si>
    <t>File uploads, Voice, Image Support</t>
  </si>
  <si>
    <t>Resource &amp; Career Recommendations</t>
  </si>
  <si>
    <t>Adaptive learning &amp; AI Assistance</t>
  </si>
  <si>
    <t>Burmese Language Support</t>
  </si>
  <si>
    <t>Plagiarism checker &amp; Paraphrasing tools</t>
  </si>
  <si>
    <t>Offline access</t>
  </si>
  <si>
    <t xml:space="preserve">Security features </t>
  </si>
  <si>
    <t>Against comment</t>
  </si>
  <si>
    <t>Mixture answer (more than one freatures)</t>
  </si>
  <si>
    <t>Brief affirmative responses</t>
  </si>
  <si>
    <t>Concerns about Big Data usage (Privacy and Security)</t>
  </si>
  <si>
    <t>AI related with Big Data</t>
  </si>
  <si>
    <t>Uncertainty answer</t>
  </si>
  <si>
    <t>Against answer</t>
  </si>
  <si>
    <t>Positive answer on the fact that Big data improving AI chatbot personalization and efficiency</t>
  </si>
  <si>
    <t>In the middle of AI chatbot and traditional methods</t>
  </si>
  <si>
    <t>ChatGPT inspiration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</si>
</sst>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h:mm:ss"/>
  </numFmts>
  <fonts count="8">
    <font>
      <sz val="10"/>
      <color rgb="FF000000"/>
      <name val="Arial"/>
      <scheme val="minor"/>
    </font>
    <font>
      <sz val="10"/>
      <color theme="1"/>
      <name val="Verdana"/>
      <family val="2"/>
    </font>
    <font>
      <sz val="10"/>
      <color rgb="FF000000"/>
      <name val="Verdana"/>
      <family val="2"/>
    </font>
    <font>
      <sz val="11"/>
      <color rgb="FF000000"/>
      <name val="Verdana"/>
      <family val="2"/>
    </font>
    <font>
      <sz val="11"/>
      <color theme="1"/>
      <name val="Verdana"/>
      <family val="2"/>
    </font>
    <font>
      <sz val="10"/>
      <color theme="1"/>
      <name val="Verdava"/>
    </font>
    <font>
      <sz val="10"/>
      <color rgb="FF000000"/>
      <name val="Verdava"/>
    </font>
    <font>
      <b/>
      <sz val="11"/>
      <color theme="1"/>
      <name val="Verdana"/>
      <family val="2"/>
    </font>
  </fonts>
  <fills count="26">
    <fill>
      <patternFill patternType="none"/>
    </fill>
    <fill>
      <patternFill patternType="gray125"/>
    </fill>
    <fill>
      <patternFill patternType="solid">
        <fgColor theme="4"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2" tint="-0.34998626667073579"/>
        <bgColor indexed="64"/>
      </patternFill>
    </fill>
    <fill>
      <patternFill patternType="solid">
        <fgColor theme="2" tint="-0.249977111117893"/>
        <bgColor indexed="64"/>
      </patternFill>
    </fill>
    <fill>
      <patternFill patternType="solid">
        <fgColor theme="8" tint="0.39997558519241921"/>
        <bgColor indexed="64"/>
      </patternFill>
    </fill>
    <fill>
      <patternFill patternType="solid">
        <fgColor rgb="FF7030A0"/>
        <bgColor indexed="64"/>
      </patternFill>
    </fill>
    <fill>
      <patternFill patternType="solid">
        <fgColor theme="4" tint="-0.249977111117893"/>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rgb="FFFF66CC"/>
        <bgColor indexed="64"/>
      </patternFill>
    </fill>
    <fill>
      <patternFill patternType="solid">
        <fgColor rgb="FFFF0066"/>
        <bgColor indexed="64"/>
      </patternFill>
    </fill>
    <fill>
      <patternFill patternType="solid">
        <fgColor rgb="FF00FFCC"/>
        <bgColor indexed="64"/>
      </patternFill>
    </fill>
    <fill>
      <patternFill patternType="solid">
        <fgColor rgb="FF99FF33"/>
        <bgColor indexed="64"/>
      </patternFill>
    </fill>
    <fill>
      <patternFill patternType="solid">
        <fgColor theme="4"/>
        <bgColor indexed="64"/>
      </patternFill>
    </fill>
    <fill>
      <patternFill patternType="solid">
        <fgColor rgb="FF6600CC"/>
        <bgColor indexed="64"/>
      </patternFill>
    </fill>
    <fill>
      <patternFill patternType="solid">
        <fgColor rgb="FF0070C0"/>
        <bgColor indexed="64"/>
      </patternFill>
    </fill>
    <fill>
      <patternFill patternType="solid">
        <fgColor theme="5" tint="0.39997558519241921"/>
        <bgColor indexed="64"/>
      </patternFill>
    </fill>
    <fill>
      <patternFill patternType="solid">
        <fgColor rgb="FFFFFF00"/>
        <bgColor indexed="64"/>
      </patternFill>
    </fill>
    <fill>
      <patternFill patternType="solid">
        <fgColor rgb="FFFF0000"/>
        <bgColor indexed="64"/>
      </patternFill>
    </fill>
    <fill>
      <patternFill patternType="solid">
        <fgColor rgb="FFFFFFCC"/>
        <bgColor indexed="64"/>
      </patternFill>
    </fill>
    <fill>
      <patternFill patternType="solid">
        <fgColor rgb="FF00B050"/>
        <bgColor indexed="64"/>
      </patternFill>
    </fill>
    <fill>
      <patternFill patternType="solid">
        <fgColor rgb="FFC00000"/>
        <bgColor indexed="64"/>
      </patternFill>
    </fill>
    <fill>
      <patternFill patternType="solid">
        <fgColor theme="9" tint="-0.49998474074526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44">
    <xf numFmtId="0" fontId="0" fillId="0" borderId="0" xfId="0" applyFont="1" applyAlignment="1"/>
    <xf numFmtId="0" fontId="2" fillId="0" borderId="0" xfId="0" applyFont="1" applyAlignment="1"/>
    <xf numFmtId="0" fontId="3" fillId="3" borderId="1" xfId="0" applyFont="1" applyFill="1" applyBorder="1" applyAlignment="1"/>
    <xf numFmtId="0" fontId="4" fillId="4" borderId="0" xfId="0" applyFont="1" applyFill="1"/>
    <xf numFmtId="0" fontId="3" fillId="0" borderId="0" xfId="0" applyFont="1" applyAlignment="1"/>
    <xf numFmtId="0" fontId="4" fillId="0" borderId="0" xfId="0" applyFont="1" applyAlignment="1">
      <alignment wrapText="1"/>
    </xf>
    <xf numFmtId="0" fontId="4" fillId="0" borderId="0" xfId="0" applyFont="1" applyAlignment="1"/>
    <xf numFmtId="0" fontId="3" fillId="0" borderId="1" xfId="0" applyFont="1" applyBorder="1" applyAlignment="1">
      <alignment vertical="center"/>
    </xf>
    <xf numFmtId="0" fontId="3" fillId="0" borderId="1" xfId="0" applyFont="1" applyBorder="1" applyAlignment="1">
      <alignment vertical="center" wrapText="1"/>
    </xf>
    <xf numFmtId="0" fontId="5" fillId="0" borderId="0" xfId="0" applyFont="1"/>
    <xf numFmtId="0" fontId="6" fillId="0" borderId="0" xfId="0" applyFont="1" applyAlignment="1"/>
    <xf numFmtId="164" fontId="5" fillId="0" borderId="0" xfId="0" applyNumberFormat="1" applyFont="1" applyAlignment="1"/>
    <xf numFmtId="0" fontId="5" fillId="0" borderId="0" xfId="0" applyFont="1" applyAlignment="1"/>
    <xf numFmtId="0" fontId="7" fillId="2" borderId="0" xfId="0" applyFont="1" applyFill="1"/>
    <xf numFmtId="0" fontId="3" fillId="3" borderId="1" xfId="0" applyFont="1" applyFill="1" applyBorder="1" applyAlignment="1">
      <alignment horizontal="center"/>
    </xf>
    <xf numFmtId="0" fontId="3" fillId="3" borderId="1" xfId="0" applyFont="1" applyFill="1" applyBorder="1" applyAlignment="1">
      <alignment horizontal="left" vertical="center"/>
    </xf>
    <xf numFmtId="0" fontId="3" fillId="0" borderId="1" xfId="0" applyFont="1" applyBorder="1" applyAlignment="1">
      <alignment horizontal="left" vertical="center"/>
    </xf>
    <xf numFmtId="0" fontId="4" fillId="4" borderId="0" xfId="0" applyFont="1" applyFill="1" applyBorder="1"/>
    <xf numFmtId="0" fontId="4" fillId="0" borderId="0" xfId="0" applyFont="1" applyBorder="1" applyAlignment="1"/>
    <xf numFmtId="0" fontId="4" fillId="0" borderId="0" xfId="0" applyFont="1" applyBorder="1" applyAlignment="1">
      <alignment wrapText="1"/>
    </xf>
    <xf numFmtId="0" fontId="4" fillId="0" borderId="0" xfId="0" applyFont="1" applyBorder="1" applyAlignment="1">
      <alignment vertical="center"/>
    </xf>
    <xf numFmtId="0" fontId="3" fillId="0" borderId="1" xfId="0" applyFont="1" applyBorder="1" applyAlignment="1"/>
    <xf numFmtId="0" fontId="4" fillId="0" borderId="0" xfId="0" applyFont="1" applyBorder="1" applyAlignment="1">
      <alignment horizontal="left" vertical="center"/>
    </xf>
    <xf numFmtId="0" fontId="4" fillId="0" borderId="0" xfId="0" applyFont="1" applyBorder="1" applyAlignment="1">
      <alignment vertical="center" wrapText="1"/>
    </xf>
    <xf numFmtId="0" fontId="3" fillId="3" borderId="1" xfId="0" applyFont="1" applyFill="1" applyBorder="1" applyAlignment="1">
      <alignment vertical="center"/>
    </xf>
    <xf numFmtId="0" fontId="4" fillId="4" borderId="0" xfId="0" applyFont="1" applyFill="1" applyAlignment="1">
      <alignment wrapText="1"/>
    </xf>
    <xf numFmtId="0" fontId="1" fillId="4" borderId="0" xfId="0" applyFont="1" applyFill="1" applyAlignment="1">
      <alignment horizontal="left" wrapText="1"/>
    </xf>
    <xf numFmtId="0" fontId="1" fillId="0" borderId="0" xfId="0" applyFont="1" applyAlignment="1">
      <alignment horizontal="left"/>
    </xf>
    <xf numFmtId="0" fontId="2" fillId="0" borderId="0" xfId="0" applyFont="1" applyAlignment="1">
      <alignment horizontal="left"/>
    </xf>
    <xf numFmtId="0" fontId="2" fillId="3" borderId="1" xfId="0" applyFont="1" applyFill="1" applyBorder="1" applyAlignment="1">
      <alignment horizontal="left" vertical="center"/>
    </xf>
    <xf numFmtId="0" fontId="2" fillId="0" borderId="1" xfId="0" applyFont="1" applyBorder="1" applyAlignment="1">
      <alignment horizontal="left" vertical="center"/>
    </xf>
    <xf numFmtId="0" fontId="4" fillId="4" borderId="0" xfId="0" applyFont="1" applyFill="1" applyAlignment="1">
      <alignment horizontal="left" vertical="center" wrapText="1"/>
    </xf>
    <xf numFmtId="0" fontId="3" fillId="0" borderId="1" xfId="0" applyFont="1" applyBorder="1" applyAlignment="1">
      <alignment horizontal="left"/>
    </xf>
    <xf numFmtId="0" fontId="4" fillId="4" borderId="0" xfId="0" applyFont="1" applyFill="1" applyAlignment="1">
      <alignment vertical="center" wrapText="1"/>
    </xf>
    <xf numFmtId="0" fontId="4" fillId="0" borderId="0" xfId="0" applyFont="1" applyAlignment="1">
      <alignment horizontal="left"/>
    </xf>
    <xf numFmtId="0" fontId="3" fillId="0" borderId="0" xfId="0" applyFont="1" applyAlignment="1">
      <alignment horizontal="left"/>
    </xf>
    <xf numFmtId="0" fontId="4" fillId="5" borderId="1" xfId="0" applyFont="1" applyFill="1" applyBorder="1" applyAlignment="1">
      <alignment vertical="center"/>
    </xf>
    <xf numFmtId="0" fontId="4" fillId="0" borderId="0" xfId="0" applyFont="1" applyFill="1" applyBorder="1" applyAlignment="1">
      <alignment vertical="center"/>
    </xf>
    <xf numFmtId="0" fontId="3" fillId="3" borderId="1" xfId="0" applyFont="1" applyFill="1" applyBorder="1" applyAlignment="1">
      <alignment vertical="center" wrapText="1"/>
    </xf>
    <xf numFmtId="0" fontId="3" fillId="6" borderId="1" xfId="0" applyFont="1" applyFill="1" applyBorder="1" applyAlignment="1">
      <alignment horizontal="left" vertical="center"/>
    </xf>
    <xf numFmtId="0" fontId="3" fillId="0" borderId="1" xfId="0" applyFont="1" applyBorder="1" applyAlignment="1">
      <alignment horizontal="center" vertical="center"/>
    </xf>
    <xf numFmtId="0" fontId="4" fillId="7" borderId="1" xfId="0" applyFont="1" applyFill="1" applyBorder="1" applyAlignment="1">
      <alignment vertical="center"/>
    </xf>
    <xf numFmtId="0" fontId="4" fillId="7" borderId="1" xfId="0" applyFont="1" applyFill="1" applyBorder="1" applyAlignment="1">
      <alignment vertical="center" wrapText="1"/>
    </xf>
    <xf numFmtId="0" fontId="3" fillId="7" borderId="1" xfId="0" applyFont="1" applyFill="1" applyBorder="1" applyAlignment="1">
      <alignment horizontal="left" vertical="center" wrapText="1"/>
    </xf>
    <xf numFmtId="0" fontId="4" fillId="8" borderId="1" xfId="0" applyFont="1" applyFill="1" applyBorder="1" applyAlignment="1">
      <alignment vertical="center"/>
    </xf>
    <xf numFmtId="0" fontId="4" fillId="8" borderId="1" xfId="0" applyFont="1" applyFill="1" applyBorder="1" applyAlignment="1">
      <alignment vertical="center" wrapText="1"/>
    </xf>
    <xf numFmtId="0" fontId="3" fillId="8" borderId="1" xfId="0" applyFont="1" applyFill="1" applyBorder="1" applyAlignment="1">
      <alignment horizontal="left" vertical="center"/>
    </xf>
    <xf numFmtId="0" fontId="4" fillId="9" borderId="1" xfId="0" applyFont="1" applyFill="1" applyBorder="1" applyAlignment="1">
      <alignment vertical="center" wrapText="1"/>
    </xf>
    <xf numFmtId="0" fontId="3" fillId="9" borderId="1" xfId="0" applyFont="1" applyFill="1" applyBorder="1" applyAlignment="1">
      <alignment horizontal="left" vertical="center" wrapText="1"/>
    </xf>
    <xf numFmtId="0" fontId="4" fillId="9" borderId="1" xfId="0" applyFont="1" applyFill="1" applyBorder="1" applyAlignment="1">
      <alignment vertical="center"/>
    </xf>
    <xf numFmtId="0" fontId="3" fillId="10" borderId="1" xfId="0" applyFont="1" applyFill="1" applyBorder="1" applyAlignment="1">
      <alignment horizontal="left" vertical="center" wrapText="1"/>
    </xf>
    <xf numFmtId="0" fontId="4" fillId="10" borderId="1" xfId="0" applyFont="1" applyFill="1" applyBorder="1" applyAlignment="1">
      <alignment vertical="center"/>
    </xf>
    <xf numFmtId="0" fontId="4" fillId="0" borderId="1" xfId="0" applyFont="1" applyFill="1" applyBorder="1" applyAlignment="1">
      <alignment vertical="center"/>
    </xf>
    <xf numFmtId="0" fontId="4" fillId="10" borderId="1" xfId="0" applyFont="1" applyFill="1" applyBorder="1" applyAlignment="1">
      <alignment vertical="center" wrapText="1"/>
    </xf>
    <xf numFmtId="0" fontId="4" fillId="3" borderId="1" xfId="0" applyFont="1" applyFill="1" applyBorder="1" applyAlignment="1">
      <alignment vertical="center" wrapText="1"/>
    </xf>
    <xf numFmtId="0" fontId="3" fillId="0" borderId="1" xfId="0" applyFont="1" applyFill="1" applyBorder="1" applyAlignment="1"/>
    <xf numFmtId="0" fontId="3" fillId="0" borderId="1" xfId="0" applyFont="1" applyFill="1" applyBorder="1" applyAlignment="1">
      <alignment vertical="center"/>
    </xf>
    <xf numFmtId="0" fontId="4" fillId="7" borderId="1" xfId="0" applyFont="1" applyFill="1" applyBorder="1" applyAlignment="1">
      <alignment horizontal="left" vertical="center" wrapText="1"/>
    </xf>
    <xf numFmtId="0" fontId="4" fillId="11" borderId="1" xfId="0" applyFont="1" applyFill="1" applyBorder="1" applyAlignment="1">
      <alignment horizontal="left" vertical="center"/>
    </xf>
    <xf numFmtId="0" fontId="4" fillId="14" borderId="1" xfId="0" applyFont="1" applyFill="1" applyBorder="1" applyAlignment="1">
      <alignment horizontal="left" vertical="center"/>
    </xf>
    <xf numFmtId="0" fontId="4" fillId="7" borderId="1" xfId="0" applyFont="1" applyFill="1" applyBorder="1" applyAlignment="1">
      <alignment horizontal="left" vertical="center"/>
    </xf>
    <xf numFmtId="0" fontId="4" fillId="4" borderId="1" xfId="0" applyFont="1" applyFill="1" applyBorder="1" applyAlignment="1">
      <alignment horizontal="left" vertical="center" wrapText="1"/>
    </xf>
    <xf numFmtId="0" fontId="4" fillId="4" borderId="1" xfId="0" applyFont="1" applyFill="1" applyBorder="1" applyAlignment="1">
      <alignment horizontal="left" vertical="center"/>
    </xf>
    <xf numFmtId="0" fontId="4" fillId="10" borderId="1" xfId="0" applyFont="1" applyFill="1" applyBorder="1" applyAlignment="1">
      <alignment horizontal="left" vertical="center" wrapText="1"/>
    </xf>
    <xf numFmtId="0" fontId="4" fillId="8" borderId="1" xfId="0" applyFont="1" applyFill="1" applyBorder="1" applyAlignment="1">
      <alignment horizontal="left" vertical="center" wrapText="1"/>
    </xf>
    <xf numFmtId="0" fontId="4" fillId="12" borderId="1" xfId="0" applyFont="1" applyFill="1" applyBorder="1" applyAlignment="1">
      <alignment horizontal="left" vertical="center"/>
    </xf>
    <xf numFmtId="0" fontId="4" fillId="10" borderId="1" xfId="0" applyFont="1" applyFill="1" applyBorder="1" applyAlignment="1">
      <alignment horizontal="left" vertical="center"/>
    </xf>
    <xf numFmtId="0" fontId="4" fillId="9" borderId="1" xfId="0" applyFont="1" applyFill="1" applyBorder="1" applyAlignment="1">
      <alignment horizontal="left" vertical="center" wrapText="1"/>
    </xf>
    <xf numFmtId="0" fontId="4" fillId="13" borderId="1" xfId="0" applyFont="1" applyFill="1" applyBorder="1" applyAlignment="1">
      <alignment horizontal="left" vertical="center"/>
    </xf>
    <xf numFmtId="0" fontId="4" fillId="8" borderId="1" xfId="0" applyFont="1" applyFill="1" applyBorder="1" applyAlignment="1">
      <alignment horizontal="left" vertical="center"/>
    </xf>
    <xf numFmtId="0" fontId="4" fillId="9" borderId="1" xfId="0" applyFont="1" applyFill="1" applyBorder="1" applyAlignment="1">
      <alignment horizontal="left" vertical="center"/>
    </xf>
    <xf numFmtId="0" fontId="4" fillId="5" borderId="1" xfId="0" applyFont="1" applyFill="1" applyBorder="1" applyAlignment="1">
      <alignment horizontal="left" vertical="center"/>
    </xf>
    <xf numFmtId="0" fontId="3" fillId="4" borderId="1" xfId="0" applyFont="1" applyFill="1" applyBorder="1" applyAlignment="1">
      <alignment vertical="center" wrapText="1"/>
    </xf>
    <xf numFmtId="0" fontId="3" fillId="10" borderId="1" xfId="0" applyFont="1" applyFill="1" applyBorder="1" applyAlignment="1">
      <alignment vertical="center" wrapText="1"/>
    </xf>
    <xf numFmtId="0" fontId="3" fillId="11" borderId="1" xfId="0" applyFont="1" applyFill="1" applyBorder="1" applyAlignment="1">
      <alignment vertical="center"/>
    </xf>
    <xf numFmtId="0" fontId="3" fillId="7" borderId="1" xfId="0" applyFont="1" applyFill="1" applyBorder="1" applyAlignment="1">
      <alignment vertical="center"/>
    </xf>
    <xf numFmtId="0" fontId="3" fillId="9" borderId="1" xfId="0" applyFont="1" applyFill="1" applyBorder="1" applyAlignment="1">
      <alignment vertical="center"/>
    </xf>
    <xf numFmtId="0" fontId="3" fillId="8" borderId="1" xfId="0" applyFont="1" applyFill="1" applyBorder="1" applyAlignment="1">
      <alignment vertical="center"/>
    </xf>
    <xf numFmtId="0" fontId="3" fillId="12" borderId="1" xfId="0" applyFont="1" applyFill="1" applyBorder="1" applyAlignment="1">
      <alignment vertical="center" wrapText="1"/>
    </xf>
    <xf numFmtId="0" fontId="3" fillId="13" borderId="1" xfId="0" applyFont="1" applyFill="1" applyBorder="1" applyAlignment="1">
      <alignment vertical="center"/>
    </xf>
    <xf numFmtId="0" fontId="3" fillId="14" borderId="1" xfId="0" applyFont="1" applyFill="1" applyBorder="1" applyAlignment="1">
      <alignment vertical="center"/>
    </xf>
    <xf numFmtId="0" fontId="3" fillId="5" borderId="1" xfId="0" applyFont="1" applyFill="1" applyBorder="1" applyAlignment="1">
      <alignment vertical="center"/>
    </xf>
    <xf numFmtId="0" fontId="3" fillId="15" borderId="1" xfId="0" applyFont="1" applyFill="1" applyBorder="1" applyAlignment="1"/>
    <xf numFmtId="0" fontId="4" fillId="15" borderId="1" xfId="0" applyFont="1" applyFill="1" applyBorder="1" applyAlignment="1">
      <alignment horizontal="left" vertical="center"/>
    </xf>
    <xf numFmtId="0" fontId="4" fillId="0" borderId="1" xfId="0" applyFont="1" applyFill="1" applyBorder="1" applyAlignment="1">
      <alignment horizontal="left" vertical="center"/>
    </xf>
    <xf numFmtId="0" fontId="3" fillId="15" borderId="1" xfId="0" applyFont="1" applyFill="1" applyBorder="1" applyAlignment="1">
      <alignment horizontal="left" vertical="center"/>
    </xf>
    <xf numFmtId="0" fontId="3" fillId="16" borderId="1" xfId="0" applyFont="1" applyFill="1" applyBorder="1" applyAlignment="1">
      <alignment horizontal="left" vertical="center"/>
    </xf>
    <xf numFmtId="0" fontId="4" fillId="17" borderId="1" xfId="0" applyFont="1" applyFill="1" applyBorder="1" applyAlignment="1">
      <alignment wrapText="1"/>
    </xf>
    <xf numFmtId="0" fontId="4" fillId="15" borderId="1" xfId="0" applyFont="1" applyFill="1" applyBorder="1" applyAlignment="1"/>
    <xf numFmtId="0" fontId="4" fillId="13" borderId="1" xfId="0" applyFont="1" applyFill="1" applyBorder="1" applyAlignment="1"/>
    <xf numFmtId="0" fontId="4" fillId="13" borderId="1" xfId="0" applyFont="1" applyFill="1" applyBorder="1" applyAlignment="1">
      <alignment wrapText="1"/>
    </xf>
    <xf numFmtId="0" fontId="4" fillId="11" borderId="1" xfId="0" applyFont="1" applyFill="1" applyBorder="1" applyAlignment="1">
      <alignment wrapText="1"/>
    </xf>
    <xf numFmtId="0" fontId="3" fillId="5" borderId="1" xfId="0" applyFont="1" applyFill="1" applyBorder="1" applyAlignment="1"/>
    <xf numFmtId="0" fontId="4" fillId="5" borderId="1" xfId="0" applyFont="1" applyFill="1" applyBorder="1" applyAlignment="1"/>
    <xf numFmtId="0" fontId="3" fillId="5" borderId="1" xfId="0" applyFont="1" applyFill="1" applyBorder="1" applyAlignment="1">
      <alignment vertical="center" wrapText="1"/>
    </xf>
    <xf numFmtId="0" fontId="4" fillId="17" borderId="1" xfId="0" applyFont="1" applyFill="1" applyBorder="1" applyAlignment="1"/>
    <xf numFmtId="0" fontId="4" fillId="11" borderId="1" xfId="0" applyFont="1" applyFill="1" applyBorder="1" applyAlignment="1"/>
    <xf numFmtId="0" fontId="4" fillId="10" borderId="1" xfId="0" applyFont="1" applyFill="1" applyBorder="1" applyAlignment="1"/>
    <xf numFmtId="0" fontId="4" fillId="12" borderId="1" xfId="0" applyFont="1" applyFill="1" applyBorder="1" applyAlignment="1">
      <alignment wrapText="1"/>
    </xf>
    <xf numFmtId="0" fontId="4" fillId="18" borderId="1" xfId="0" applyFont="1" applyFill="1" applyBorder="1" applyAlignment="1"/>
    <xf numFmtId="0" fontId="4" fillId="18" borderId="1" xfId="0" applyFont="1" applyFill="1" applyBorder="1" applyAlignment="1">
      <alignment wrapText="1"/>
    </xf>
    <xf numFmtId="0" fontId="4" fillId="10" borderId="1" xfId="0" applyFont="1" applyFill="1" applyBorder="1" applyAlignment="1">
      <alignment wrapText="1"/>
    </xf>
    <xf numFmtId="0" fontId="4" fillId="13" borderId="1" xfId="0" applyFont="1" applyFill="1" applyBorder="1" applyAlignment="1">
      <alignment vertical="center"/>
    </xf>
    <xf numFmtId="0" fontId="4" fillId="0" borderId="1" xfId="0" applyFont="1" applyFill="1" applyBorder="1" applyAlignment="1">
      <alignment vertical="center" wrapText="1"/>
    </xf>
    <xf numFmtId="0" fontId="3" fillId="17" borderId="1" xfId="0" applyFont="1" applyFill="1" applyBorder="1" applyAlignment="1">
      <alignment wrapText="1"/>
    </xf>
    <xf numFmtId="0" fontId="4" fillId="22" borderId="1" xfId="0" applyFont="1" applyFill="1" applyBorder="1" applyAlignment="1"/>
    <xf numFmtId="0" fontId="4" fillId="21" borderId="1" xfId="0" applyFont="1" applyFill="1" applyBorder="1" applyAlignment="1"/>
    <xf numFmtId="0" fontId="4" fillId="20" borderId="1" xfId="0" applyFont="1" applyFill="1" applyBorder="1" applyAlignment="1">
      <alignment wrapText="1"/>
    </xf>
    <xf numFmtId="0" fontId="4" fillId="23" borderId="1" xfId="0" applyFont="1" applyFill="1" applyBorder="1" applyAlignment="1">
      <alignment wrapText="1"/>
    </xf>
    <xf numFmtId="0" fontId="4" fillId="16" borderId="1" xfId="0" applyFont="1" applyFill="1" applyBorder="1" applyAlignment="1"/>
    <xf numFmtId="0" fontId="4" fillId="7" borderId="1" xfId="0" applyFont="1" applyFill="1" applyBorder="1" applyAlignment="1"/>
    <xf numFmtId="0" fontId="4" fillId="19" borderId="1" xfId="0" applyFont="1" applyFill="1" applyBorder="1" applyAlignment="1"/>
    <xf numFmtId="0" fontId="4" fillId="14" borderId="1" xfId="0" applyFont="1" applyFill="1" applyBorder="1" applyAlignment="1"/>
    <xf numFmtId="0" fontId="4" fillId="14" borderId="1" xfId="0" applyFont="1" applyFill="1" applyBorder="1" applyAlignment="1">
      <alignment wrapText="1"/>
    </xf>
    <xf numFmtId="0" fontId="4" fillId="15" borderId="1" xfId="0" applyFont="1" applyFill="1" applyBorder="1" applyAlignment="1">
      <alignment wrapText="1"/>
    </xf>
    <xf numFmtId="0" fontId="4" fillId="12" borderId="1" xfId="0" applyFont="1" applyFill="1" applyBorder="1" applyAlignment="1"/>
    <xf numFmtId="0" fontId="3" fillId="13" borderId="1" xfId="0" applyFont="1" applyFill="1" applyBorder="1" applyAlignment="1">
      <alignment horizontal="left" vertical="center"/>
    </xf>
    <xf numFmtId="0" fontId="3" fillId="17" borderId="1" xfId="0" applyFont="1" applyFill="1" applyBorder="1" applyAlignment="1">
      <alignment horizontal="left" vertical="center"/>
    </xf>
    <xf numFmtId="0" fontId="3" fillId="12" borderId="1" xfId="0" applyFont="1" applyFill="1" applyBorder="1" applyAlignment="1">
      <alignment horizontal="left" vertical="center"/>
    </xf>
    <xf numFmtId="0" fontId="3" fillId="14" borderId="1" xfId="0" applyFont="1" applyFill="1" applyBorder="1" applyAlignment="1">
      <alignment horizontal="left" vertical="center"/>
    </xf>
    <xf numFmtId="0" fontId="3" fillId="19" borderId="1" xfId="0" applyFont="1" applyFill="1" applyBorder="1" applyAlignment="1">
      <alignment horizontal="left" vertical="center"/>
    </xf>
    <xf numFmtId="0" fontId="3" fillId="11" borderId="1" xfId="0" applyFont="1" applyFill="1" applyBorder="1" applyAlignment="1">
      <alignment horizontal="left" vertical="center"/>
    </xf>
    <xf numFmtId="0" fontId="3" fillId="7" borderId="1" xfId="0" applyFont="1" applyFill="1" applyBorder="1" applyAlignment="1">
      <alignment horizontal="left" vertical="center"/>
    </xf>
    <xf numFmtId="0" fontId="3" fillId="20" borderId="1" xfId="0" applyFont="1" applyFill="1" applyBorder="1" applyAlignment="1">
      <alignment horizontal="left" vertical="center"/>
    </xf>
    <xf numFmtId="0" fontId="3" fillId="21" borderId="1" xfId="0" applyFont="1" applyFill="1" applyBorder="1" applyAlignment="1">
      <alignment horizontal="left" vertical="center"/>
    </xf>
    <xf numFmtId="0" fontId="3" fillId="5" borderId="1" xfId="0" applyFont="1" applyFill="1" applyBorder="1" applyAlignment="1">
      <alignment horizontal="left" vertical="center" wrapText="1"/>
    </xf>
    <xf numFmtId="0" fontId="3" fillId="4" borderId="1" xfId="0" applyFont="1" applyFill="1" applyBorder="1" applyAlignment="1">
      <alignment vertical="center"/>
    </xf>
    <xf numFmtId="0" fontId="3" fillId="19" borderId="1" xfId="0" applyFont="1" applyFill="1" applyBorder="1" applyAlignment="1">
      <alignment vertical="center" wrapText="1"/>
    </xf>
    <xf numFmtId="0" fontId="3" fillId="17" borderId="1" xfId="0" applyFont="1" applyFill="1" applyBorder="1" applyAlignment="1">
      <alignment vertical="center"/>
    </xf>
    <xf numFmtId="0" fontId="3" fillId="24" borderId="1" xfId="0" applyFont="1" applyFill="1" applyBorder="1" applyAlignment="1">
      <alignment vertical="center"/>
    </xf>
    <xf numFmtId="0" fontId="3" fillId="25" borderId="1" xfId="0" applyFont="1" applyFill="1" applyBorder="1" applyAlignment="1">
      <alignment vertical="center"/>
    </xf>
    <xf numFmtId="0" fontId="4" fillId="0" borderId="1" xfId="0" applyFont="1" applyFill="1" applyBorder="1" applyAlignment="1">
      <alignment horizontal="left" vertical="center" wrapText="1"/>
    </xf>
    <xf numFmtId="0" fontId="4" fillId="19" borderId="1" xfId="0" applyFont="1" applyFill="1" applyBorder="1" applyAlignment="1">
      <alignment horizontal="left" vertical="center" wrapText="1"/>
    </xf>
    <xf numFmtId="0" fontId="4" fillId="17" borderId="1" xfId="0" applyFont="1" applyFill="1" applyBorder="1" applyAlignment="1">
      <alignment horizontal="left" vertical="center" wrapText="1"/>
    </xf>
    <xf numFmtId="0" fontId="4" fillId="25" borderId="1" xfId="0" applyFont="1" applyFill="1" applyBorder="1" applyAlignment="1">
      <alignment horizontal="left" vertical="center"/>
    </xf>
    <xf numFmtId="0" fontId="4" fillId="24" borderId="1" xfId="0" applyFont="1" applyFill="1" applyBorder="1" applyAlignment="1">
      <alignment horizontal="left" vertical="center"/>
    </xf>
    <xf numFmtId="0" fontId="3" fillId="13" borderId="1" xfId="0" applyFont="1" applyFill="1" applyBorder="1" applyAlignment="1">
      <alignment vertical="center" wrapText="1"/>
    </xf>
    <xf numFmtId="0" fontId="3" fillId="15" borderId="1" xfId="0" applyFont="1" applyFill="1" applyBorder="1" applyAlignment="1">
      <alignment vertical="center"/>
    </xf>
    <xf numFmtId="0" fontId="3" fillId="11" borderId="1" xfId="0" applyFont="1" applyFill="1" applyBorder="1" applyAlignment="1">
      <alignment vertical="center" wrapText="1"/>
    </xf>
    <xf numFmtId="0" fontId="3" fillId="16" borderId="1" xfId="0" applyFont="1" applyFill="1" applyBorder="1" applyAlignment="1">
      <alignment vertical="center"/>
    </xf>
    <xf numFmtId="0" fontId="3" fillId="23" borderId="1" xfId="0" applyFont="1" applyFill="1" applyBorder="1" applyAlignment="1">
      <alignment vertical="center"/>
    </xf>
    <xf numFmtId="0" fontId="3" fillId="22" borderId="1" xfId="0" applyFont="1" applyFill="1" applyBorder="1" applyAlignment="1">
      <alignment horizontal="left" vertical="center"/>
    </xf>
    <xf numFmtId="0" fontId="4" fillId="12" borderId="2" xfId="0" applyFont="1" applyFill="1" applyBorder="1" applyAlignment="1">
      <alignment horizontal="left" vertical="center"/>
    </xf>
    <xf numFmtId="0" fontId="4" fillId="12" borderId="3" xfId="0" applyFont="1" applyFill="1" applyBorder="1" applyAlignment="1">
      <alignment horizontal="left" vertical="center"/>
    </xf>
  </cellXfs>
  <cellStyles count="1">
    <cellStyle name="Normal" xfId="0" builtinId="0"/>
  </cellStyles>
  <dxfs count="0"/>
  <tableStyles count="0" defaultTableStyle="TableStyleMedium2" defaultPivotStyle="PivotStyleLight16"/>
  <colors>
    <mruColors>
      <color rgb="FF6600CC"/>
      <color rgb="FFFF66CC"/>
      <color rgb="FFFF0066"/>
      <color rgb="FF00FFCC"/>
      <color rgb="FF99FF33"/>
      <color rgb="FFFFFFCC"/>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200" b="0">
                <a:latin typeface="Verdana" panose="020B0604030504040204" pitchFamily="34" charset="0"/>
                <a:ea typeface="Verdana" panose="020B0604030504040204" pitchFamily="34" charset="0"/>
              </a:rPr>
              <a:t>Do you know what is Big-data driven AI chatbot?</a:t>
            </a:r>
          </a:p>
        </c:rich>
      </c:tx>
      <c:layout>
        <c:manualLayout>
          <c:xMode val="edge"/>
          <c:yMode val="edge"/>
          <c:x val="0.15831955380577431"/>
          <c:y val="3.2867127262234903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pieChart>
        <c:varyColors val="1"/>
        <c:ser>
          <c:idx val="0"/>
          <c:order val="0"/>
          <c:tx>
            <c:strRef>
              <c:f>Sheet1!$J$8</c:f>
              <c:strCache>
                <c:ptCount val="1"/>
                <c:pt idx="0">
                  <c:v>Frequency</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98DE-4A0B-B0AE-ACED842CF5AB}"/>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98DE-4A0B-B0AE-ACED842CF5AB}"/>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98DE-4A0B-B0AE-ACED842CF5AB}"/>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Sheet1!$G$9:$G$11</c:f>
              <c:strCache>
                <c:ptCount val="3"/>
                <c:pt idx="0">
                  <c:v>Yes</c:v>
                </c:pt>
                <c:pt idx="1">
                  <c:v>No</c:v>
                </c:pt>
                <c:pt idx="2">
                  <c:v>Maybe</c:v>
                </c:pt>
              </c:strCache>
            </c:strRef>
          </c:cat>
          <c:val>
            <c:numRef>
              <c:f>Sheet1!$J$9:$J$11</c:f>
              <c:numCache>
                <c:formatCode>General</c:formatCode>
                <c:ptCount val="3"/>
                <c:pt idx="0">
                  <c:v>67.924528301886795</c:v>
                </c:pt>
                <c:pt idx="1">
                  <c:v>11.320754716981133</c:v>
                </c:pt>
                <c:pt idx="2">
                  <c:v>20.754716981132077</c:v>
                </c:pt>
              </c:numCache>
            </c:numRef>
          </c:val>
          <c:extLst>
            <c:ext xmlns:c16="http://schemas.microsoft.com/office/drawing/2014/chart" uri="{C3380CC4-5D6E-409C-BE32-E72D297353CC}">
              <c16:uniqueId val="{00000000-AA6C-4579-88DA-4472D13F25E7}"/>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83817169728783902"/>
          <c:y val="0.43273476232137648"/>
          <c:w val="0.12849496937882765"/>
          <c:h val="0.28573381452318458"/>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Verdana" panose="020B0604030504040204" pitchFamily="34" charset="0"/>
              <a:ea typeface="Verdana" panose="020B0604030504040204" pitchFamily="34" charset="0"/>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a:latin typeface="Verdana" panose="020B0604030504040204" pitchFamily="34" charset="0"/>
                <a:ea typeface="Verdana" panose="020B0604030504040204" pitchFamily="34" charset="0"/>
              </a:rPr>
              <a:t>If yes, when do you use the Big Data-driven AI chatbot (e.g., ChatGPT, Gemini, Aria AI, Chat Sonic) for self-study?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Sheet2!$F$7</c:f>
              <c:strCache>
                <c:ptCount val="1"/>
                <c:pt idx="0">
                  <c:v>Participant</c:v>
                </c:pt>
              </c:strCache>
            </c:strRef>
          </c:tx>
          <c:spPr>
            <a:solidFill>
              <a:schemeClr val="accent1"/>
            </a:solidFill>
            <a:ln>
              <a:noFill/>
            </a:ln>
            <a:effectLst/>
          </c:spPr>
          <c:invertIfNegative val="0"/>
          <c:cat>
            <c:strRef>
              <c:f>Sheet2!$E$8:$E$13</c:f>
              <c:strCache>
                <c:ptCount val="6"/>
                <c:pt idx="0">
                  <c:v>Everytime you perform self-study or 
Assignments</c:v>
                </c:pt>
                <c:pt idx="1">
                  <c:v>Only when you have some topic unclear (want explanation)</c:v>
                </c:pt>
                <c:pt idx="2">
                  <c:v>Partial (sometime use for Assignment and sometime use for explanation)</c:v>
                </c:pt>
                <c:pt idx="3">
                  <c:v>When you want to know instructions for some deployment ( Eg: you want to know how to setup VScode for writing code)</c:v>
                </c:pt>
                <c:pt idx="4">
                  <c:v>Never Use</c:v>
                </c:pt>
                <c:pt idx="5">
                  <c:v>Other</c:v>
                </c:pt>
              </c:strCache>
            </c:strRef>
          </c:cat>
          <c:val>
            <c:numRef>
              <c:f>Sheet2!$F$8:$F$13</c:f>
              <c:numCache>
                <c:formatCode>General</c:formatCode>
                <c:ptCount val="6"/>
                <c:pt idx="0">
                  <c:v>27</c:v>
                </c:pt>
                <c:pt idx="1">
                  <c:v>32</c:v>
                </c:pt>
                <c:pt idx="2">
                  <c:v>24</c:v>
                </c:pt>
                <c:pt idx="3">
                  <c:v>17</c:v>
                </c:pt>
                <c:pt idx="4">
                  <c:v>3</c:v>
                </c:pt>
                <c:pt idx="5">
                  <c:v>0</c:v>
                </c:pt>
              </c:numCache>
            </c:numRef>
          </c:val>
          <c:extLst>
            <c:ext xmlns:c16="http://schemas.microsoft.com/office/drawing/2014/chart" uri="{C3380CC4-5D6E-409C-BE32-E72D297353CC}">
              <c16:uniqueId val="{00000000-8601-4956-8E67-01E401553E2B}"/>
            </c:ext>
          </c:extLst>
        </c:ser>
        <c:dLbls>
          <c:showLegendKey val="0"/>
          <c:showVal val="0"/>
          <c:showCatName val="0"/>
          <c:showSerName val="0"/>
          <c:showPercent val="0"/>
          <c:showBubbleSize val="0"/>
        </c:dLbls>
        <c:gapWidth val="182"/>
        <c:axId val="1429187552"/>
        <c:axId val="1426512976"/>
      </c:barChart>
      <c:catAx>
        <c:axId val="14291875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1426512976"/>
        <c:crosses val="autoZero"/>
        <c:auto val="1"/>
        <c:lblAlgn val="ctr"/>
        <c:lblOffset val="100"/>
        <c:noMultiLvlLbl val="0"/>
      </c:catAx>
      <c:valAx>
        <c:axId val="14265129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291875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200" b="0">
                <a:latin typeface="Verdana" panose="020B0604030504040204" pitchFamily="34" charset="0"/>
                <a:ea typeface="Verdana" panose="020B0604030504040204" pitchFamily="34" charset="0"/>
              </a:rPr>
              <a:t>How often do you rely on the AI chatbot compared to  other study resources (e.g., textbooks, online articles)?  </a:t>
            </a:r>
          </a:p>
        </c:rich>
      </c:tx>
      <c:layout>
        <c:manualLayout>
          <c:xMode val="edge"/>
          <c:yMode val="edge"/>
          <c:x val="0.11810939624116666"/>
          <c:y val="3.2360947725602947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manualLayout>
          <c:layoutTarget val="inner"/>
          <c:xMode val="edge"/>
          <c:yMode val="edge"/>
          <c:x val="9.2629295431050293E-2"/>
          <c:y val="0.1973731857130521"/>
          <c:w val="0.42012687427912343"/>
          <c:h val="0.73809523809523814"/>
        </c:manualLayout>
      </c:layout>
      <c:pieChart>
        <c:varyColors val="1"/>
        <c:ser>
          <c:idx val="0"/>
          <c:order val="0"/>
          <c:tx>
            <c:strRef>
              <c:f>Sheet3!$H$2</c:f>
              <c:strCache>
                <c:ptCount val="1"/>
                <c:pt idx="0">
                  <c:v>Frequency</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FEF0-4510-83DA-1543D7110963}"/>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7D73-417B-8420-AA004546729F}"/>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7D73-417B-8420-AA004546729F}"/>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2-FEF0-4510-83DA-1543D7110963}"/>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4-FEF0-4510-83DA-1543D7110963}"/>
              </c:ext>
            </c:extLst>
          </c:dPt>
          <c:dLbls>
            <c:dLbl>
              <c:idx val="0"/>
              <c:layout>
                <c:manualLayout>
                  <c:x val="-6.5390880564720325E-2"/>
                  <c:y val="0.12098321524497929"/>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EF0-4510-83DA-1543D7110963}"/>
                </c:ext>
              </c:extLst>
            </c:dLbl>
            <c:dLbl>
              <c:idx val="3"/>
              <c:layout>
                <c:manualLayout>
                  <c:x val="2.4082936624072619E-2"/>
                  <c:y val="0.122347218459809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EF0-4510-83DA-1543D7110963}"/>
                </c:ext>
              </c:extLst>
            </c:dLbl>
            <c:dLbl>
              <c:idx val="4"/>
              <c:delete val="1"/>
              <c:extLst>
                <c:ext xmlns:c15="http://schemas.microsoft.com/office/drawing/2012/chart" uri="{CE6537A1-D6FC-4f65-9D91-7224C49458BB}"/>
                <c:ext xmlns:c16="http://schemas.microsoft.com/office/drawing/2014/chart" uri="{C3380CC4-5D6E-409C-BE32-E72D297353CC}">
                  <c16:uniqueId val="{00000004-FEF0-4510-83DA-1543D7110963}"/>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Sheet3!$E$3:$E$7</c:f>
              <c:strCache>
                <c:ptCount val="5"/>
                <c:pt idx="0">
                  <c:v>Always use the chatbot</c:v>
                </c:pt>
                <c:pt idx="1">
                  <c:v>Often use the chatbot more</c:v>
                </c:pt>
                <c:pt idx="2">
                  <c:v>Use both equally</c:v>
                </c:pt>
                <c:pt idx="3">
                  <c:v>Often use other resources more</c:v>
                </c:pt>
                <c:pt idx="4">
                  <c:v>Always use other resources</c:v>
                </c:pt>
              </c:strCache>
            </c:strRef>
          </c:cat>
          <c:val>
            <c:numRef>
              <c:f>Sheet3!$H$3:$H$7</c:f>
              <c:numCache>
                <c:formatCode>General</c:formatCode>
                <c:ptCount val="5"/>
                <c:pt idx="0">
                  <c:v>11.320754716981133</c:v>
                </c:pt>
                <c:pt idx="1">
                  <c:v>30.188679245283019</c:v>
                </c:pt>
                <c:pt idx="2">
                  <c:v>52.830188679245282</c:v>
                </c:pt>
                <c:pt idx="3">
                  <c:v>5.6603773584905666</c:v>
                </c:pt>
                <c:pt idx="4">
                  <c:v>0</c:v>
                </c:pt>
              </c:numCache>
            </c:numRef>
          </c:val>
          <c:extLst>
            <c:ext xmlns:c16="http://schemas.microsoft.com/office/drawing/2014/chart" uri="{C3380CC4-5D6E-409C-BE32-E72D297353CC}">
              <c16:uniqueId val="{00000000-FEF0-4510-83DA-1543D7110963}"/>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59603542671299647"/>
          <c:y val="0.31174940917902777"/>
          <c:w val="0.3403759574170756"/>
          <c:h val="0.40027680418325456"/>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Verdana" panose="020B0604030504040204" pitchFamily="34" charset="0"/>
              <a:ea typeface="Verdana" panose="020B0604030504040204" pitchFamily="34" charset="0"/>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a:latin typeface="Verdana" panose="020B0604030504040204" pitchFamily="34" charset="0"/>
                <a:ea typeface="Verdana" panose="020B0604030504040204" pitchFamily="34" charset="0"/>
              </a:rPr>
              <a:t>What are your main reasons for using the AI chatbot for self-study?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Sheet4!$D$7</c:f>
              <c:strCache>
                <c:ptCount val="1"/>
                <c:pt idx="0">
                  <c:v>Participant</c:v>
                </c:pt>
              </c:strCache>
            </c:strRef>
          </c:tx>
          <c:spPr>
            <a:solidFill>
              <a:schemeClr val="accent1"/>
            </a:solidFill>
            <a:ln>
              <a:noFill/>
            </a:ln>
            <a:effectLst/>
          </c:spPr>
          <c:invertIfNegative val="0"/>
          <c:cat>
            <c:strRef>
              <c:f>Sheet4!$C$8:$C$14</c:f>
              <c:strCache>
                <c:ptCount val="7"/>
                <c:pt idx="0">
                  <c:v>To understand difficult concepts</c:v>
                </c:pt>
                <c:pt idx="1">
                  <c:v>To get quick answers to questions</c:v>
                </c:pt>
                <c:pt idx="2">
                  <c:v>To practice problems and exercises</c:v>
                </c:pt>
                <c:pt idx="3">
                  <c:v>To find additional study resources</c:v>
                </c:pt>
                <c:pt idx="4">
                  <c:v>To improve study efficiency</c:v>
                </c:pt>
                <c:pt idx="5">
                  <c:v>For personalized study recommendations</c:v>
                </c:pt>
                <c:pt idx="6">
                  <c:v>Other</c:v>
                </c:pt>
              </c:strCache>
            </c:strRef>
          </c:cat>
          <c:val>
            <c:numRef>
              <c:f>Sheet4!$D$8:$D$14</c:f>
              <c:numCache>
                <c:formatCode>General</c:formatCode>
                <c:ptCount val="7"/>
                <c:pt idx="0">
                  <c:v>33</c:v>
                </c:pt>
                <c:pt idx="1">
                  <c:v>31</c:v>
                </c:pt>
                <c:pt idx="2">
                  <c:v>17</c:v>
                </c:pt>
                <c:pt idx="3">
                  <c:v>26</c:v>
                </c:pt>
                <c:pt idx="4">
                  <c:v>21</c:v>
                </c:pt>
                <c:pt idx="5">
                  <c:v>8</c:v>
                </c:pt>
                <c:pt idx="6">
                  <c:v>0</c:v>
                </c:pt>
              </c:numCache>
            </c:numRef>
          </c:val>
          <c:extLst>
            <c:ext xmlns:c16="http://schemas.microsoft.com/office/drawing/2014/chart" uri="{C3380CC4-5D6E-409C-BE32-E72D297353CC}">
              <c16:uniqueId val="{00000000-A3CE-4547-994E-18A47FA63063}"/>
            </c:ext>
          </c:extLst>
        </c:ser>
        <c:dLbls>
          <c:showLegendKey val="0"/>
          <c:showVal val="0"/>
          <c:showCatName val="0"/>
          <c:showSerName val="0"/>
          <c:showPercent val="0"/>
          <c:showBubbleSize val="0"/>
        </c:dLbls>
        <c:gapWidth val="182"/>
        <c:axId val="1515700896"/>
        <c:axId val="1375245040"/>
      </c:barChart>
      <c:catAx>
        <c:axId val="15157008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1375245040"/>
        <c:crosses val="autoZero"/>
        <c:auto val="1"/>
        <c:lblAlgn val="ctr"/>
        <c:lblOffset val="100"/>
        <c:noMultiLvlLbl val="0"/>
      </c:catAx>
      <c:valAx>
        <c:axId val="137524504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57008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050" b="0">
                <a:latin typeface="Verdana" panose="020B0604030504040204" pitchFamily="34" charset="0"/>
                <a:ea typeface="Verdana" panose="020B0604030504040204" pitchFamily="34" charset="0"/>
              </a:rPr>
              <a:t>On a scale of 1 to 5, how effective is the AI </a:t>
            </a:r>
          </a:p>
          <a:p>
            <a:pPr>
              <a:defRPr/>
            </a:pPr>
            <a:r>
              <a:rPr lang="en-US" sz="1050" b="0">
                <a:latin typeface="Verdana" panose="020B0604030504040204" pitchFamily="34" charset="0"/>
                <a:ea typeface="Verdana" panose="020B0604030504040204" pitchFamily="34" charset="0"/>
              </a:rPr>
              <a:t>chatbot in helping you understand difficult concepts?  </a:t>
            </a:r>
          </a:p>
        </c:rich>
      </c:tx>
      <c:layout>
        <c:manualLayout>
          <c:xMode val="edge"/>
          <c:yMode val="edge"/>
          <c:x val="0.17179155730533682"/>
          <c:y val="0"/>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pieChart>
        <c:varyColors val="1"/>
        <c:ser>
          <c:idx val="0"/>
          <c:order val="0"/>
          <c:tx>
            <c:strRef>
              <c:f>Sheet5!$G$5</c:f>
              <c:strCache>
                <c:ptCount val="1"/>
                <c:pt idx="0">
                  <c:v>Frequency</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E9CF-4611-87D4-07A5C750441E}"/>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E9CF-4611-87D4-07A5C750441E}"/>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E9CF-4611-87D4-07A5C750441E}"/>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E9CF-4611-87D4-07A5C750441E}"/>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E9CF-4611-87D4-07A5C750441E}"/>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numRef>
              <c:f>Sheet5!$D$6:$D$10</c:f>
              <c:numCache>
                <c:formatCode>General</c:formatCode>
                <c:ptCount val="5"/>
                <c:pt idx="0">
                  <c:v>1</c:v>
                </c:pt>
                <c:pt idx="1">
                  <c:v>2</c:v>
                </c:pt>
                <c:pt idx="2">
                  <c:v>3</c:v>
                </c:pt>
                <c:pt idx="3">
                  <c:v>4</c:v>
                </c:pt>
                <c:pt idx="4">
                  <c:v>5</c:v>
                </c:pt>
              </c:numCache>
            </c:numRef>
          </c:cat>
          <c:val>
            <c:numRef>
              <c:f>Sheet5!$G$6:$G$10</c:f>
              <c:numCache>
                <c:formatCode>General</c:formatCode>
                <c:ptCount val="5"/>
                <c:pt idx="0">
                  <c:v>9.433962264150944</c:v>
                </c:pt>
                <c:pt idx="1">
                  <c:v>32.075471698113205</c:v>
                </c:pt>
                <c:pt idx="2">
                  <c:v>30.188679245283019</c:v>
                </c:pt>
                <c:pt idx="3">
                  <c:v>20.754716981132077</c:v>
                </c:pt>
                <c:pt idx="4">
                  <c:v>7.5471698113207548</c:v>
                </c:pt>
              </c:numCache>
            </c:numRef>
          </c:val>
          <c:extLst>
            <c:ext xmlns:c16="http://schemas.microsoft.com/office/drawing/2014/chart" uri="{C3380CC4-5D6E-409C-BE32-E72D297353CC}">
              <c16:uniqueId val="{00000000-4305-42B7-AC2C-1EA887BAB1BB}"/>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200" b="0">
                <a:latin typeface="Verdana" panose="020B0604030504040204" pitchFamily="34" charset="0"/>
                <a:ea typeface="Verdana" panose="020B0604030504040204" pitchFamily="34" charset="0"/>
              </a:rPr>
              <a:t>Since using the AI chatbot, how has your study efficiency (time spent vs. knowledge gained) changed?</a:t>
            </a:r>
          </a:p>
        </c:rich>
      </c:tx>
      <c:layout>
        <c:manualLayout>
          <c:xMode val="edge"/>
          <c:yMode val="edge"/>
          <c:x val="0.14284711286089238"/>
          <c:y val="0"/>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pieChart>
        <c:varyColors val="1"/>
        <c:ser>
          <c:idx val="0"/>
          <c:order val="0"/>
          <c:tx>
            <c:strRef>
              <c:f>Sheet6!$F$6</c:f>
              <c:strCache>
                <c:ptCount val="1"/>
                <c:pt idx="0">
                  <c:v>Frequency</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67DF-41C6-80C6-EB770A8D8AF6}"/>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BB0E-4E75-86CD-AA28A9FCF5DC}"/>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4-67DF-41C6-80C6-EB770A8D8AF6}"/>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67DF-41C6-80C6-EB770A8D8AF6}"/>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2-67DF-41C6-80C6-EB770A8D8AF6}"/>
              </c:ext>
            </c:extLst>
          </c:dPt>
          <c:dLbls>
            <c:dLbl>
              <c:idx val="0"/>
              <c:layout>
                <c:manualLayout>
                  <c:x val="-6.6821033342851735E-2"/>
                  <c:y val="0.10307517229171879"/>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7DF-41C6-80C6-EB770A8D8AF6}"/>
                </c:ext>
              </c:extLst>
            </c:dLbl>
            <c:dLbl>
              <c:idx val="2"/>
              <c:layout>
                <c:manualLayout>
                  <c:x val="7.2737230369271252E-2"/>
                  <c:y val="0.1233343740561255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7DF-41C6-80C6-EB770A8D8AF6}"/>
                </c:ext>
              </c:extLst>
            </c:dLbl>
            <c:dLbl>
              <c:idx val="3"/>
              <c:layout>
                <c:manualLayout>
                  <c:x val="2.6528834480499294E-2"/>
                  <c:y val="9.683519712367962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7DF-41C6-80C6-EB770A8D8AF6}"/>
                </c:ext>
              </c:extLst>
            </c:dLbl>
            <c:dLbl>
              <c:idx val="4"/>
              <c:delete val="1"/>
              <c:extLst>
                <c:ext xmlns:c15="http://schemas.microsoft.com/office/drawing/2012/chart" uri="{CE6537A1-D6FC-4f65-9D91-7224C49458BB}"/>
                <c:ext xmlns:c16="http://schemas.microsoft.com/office/drawing/2014/chart" uri="{C3380CC4-5D6E-409C-BE32-E72D297353CC}">
                  <c16:uniqueId val="{00000002-67DF-41C6-80C6-EB770A8D8AF6}"/>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Sheet6!$C$7:$C$11</c:f>
              <c:strCache>
                <c:ptCount val="5"/>
                <c:pt idx="0">
                  <c:v>Significantly increased</c:v>
                </c:pt>
                <c:pt idx="1">
                  <c:v>Slightly increased</c:v>
                </c:pt>
                <c:pt idx="2">
                  <c:v>No change</c:v>
                </c:pt>
                <c:pt idx="3">
                  <c:v>Slightly decreased</c:v>
                </c:pt>
                <c:pt idx="4">
                  <c:v>Significantly decreased</c:v>
                </c:pt>
              </c:strCache>
            </c:strRef>
          </c:cat>
          <c:val>
            <c:numRef>
              <c:f>Sheet6!$F$7:$F$11</c:f>
              <c:numCache>
                <c:formatCode>General</c:formatCode>
                <c:ptCount val="5"/>
                <c:pt idx="0">
                  <c:v>13.20754716981132</c:v>
                </c:pt>
                <c:pt idx="1">
                  <c:v>71.698113207547166</c:v>
                </c:pt>
                <c:pt idx="2">
                  <c:v>9.433962264150944</c:v>
                </c:pt>
                <c:pt idx="3">
                  <c:v>5.6603773584905666</c:v>
                </c:pt>
                <c:pt idx="4">
                  <c:v>0</c:v>
                </c:pt>
              </c:numCache>
            </c:numRef>
          </c:val>
          <c:extLst>
            <c:ext xmlns:c16="http://schemas.microsoft.com/office/drawing/2014/chart" uri="{C3380CC4-5D6E-409C-BE32-E72D297353CC}">
              <c16:uniqueId val="{00000000-67DF-41C6-80C6-EB770A8D8AF6}"/>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Verdana" panose="020B0604030504040204" pitchFamily="34" charset="0"/>
              <a:ea typeface="Verdana" panose="020B0604030504040204" pitchFamily="34" charset="0"/>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100">
                <a:latin typeface="Verdana" panose="020B0604030504040204" pitchFamily="34" charset="0"/>
                <a:ea typeface="Verdana" panose="020B0604030504040204" pitchFamily="34" charset="0"/>
              </a:rPr>
              <a:t>  Which of the following changes in your study habits </a:t>
            </a:r>
          </a:p>
          <a:p>
            <a:pPr>
              <a:defRPr/>
            </a:pPr>
            <a:r>
              <a:rPr lang="en-US" sz="1100">
                <a:latin typeface="Verdana" panose="020B0604030504040204" pitchFamily="34" charset="0"/>
                <a:ea typeface="Verdana" panose="020B0604030504040204" pitchFamily="34" charset="0"/>
              </a:rPr>
              <a:t>have you experienced since using the AI chatbot? (Check all that apply)</a:t>
            </a:r>
          </a:p>
        </c:rich>
      </c:tx>
      <c:layout>
        <c:manualLayout>
          <c:xMode val="edge"/>
          <c:yMode val="edge"/>
          <c:x val="0.11442986663469097"/>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Sheet7!$E$2</c:f>
              <c:strCache>
                <c:ptCount val="1"/>
                <c:pt idx="0">
                  <c:v>Participant</c:v>
                </c:pt>
              </c:strCache>
            </c:strRef>
          </c:tx>
          <c:spPr>
            <a:solidFill>
              <a:schemeClr val="accent1"/>
            </a:solidFill>
            <a:ln>
              <a:noFill/>
            </a:ln>
            <a:effectLst/>
          </c:spPr>
          <c:invertIfNegative val="0"/>
          <c:cat>
            <c:strRef>
              <c:f>Sheet7!$D$3:$D$10</c:f>
              <c:strCache>
                <c:ptCount val="8"/>
                <c:pt idx="0">
                  <c:v>Increased study duration</c:v>
                </c:pt>
                <c:pt idx="1">
                  <c:v>More frequent study sessions</c:v>
                </c:pt>
                <c:pt idx="2">
                  <c:v>Improved focus</c:v>
                </c:pt>
                <c:pt idx="3">
                  <c:v>Better organization</c:v>
                </c:pt>
                <c:pt idx="4">
                  <c:v>Enhanced motivation</c:v>
                </c:pt>
                <c:pt idx="5">
                  <c:v>Better Academic performance</c:v>
                </c:pt>
                <c:pt idx="6">
                  <c:v>No Significant change</c:v>
                </c:pt>
                <c:pt idx="7">
                  <c:v>Other</c:v>
                </c:pt>
              </c:strCache>
            </c:strRef>
          </c:cat>
          <c:val>
            <c:numRef>
              <c:f>Sheet7!$E$3:$E$10</c:f>
              <c:numCache>
                <c:formatCode>General</c:formatCode>
                <c:ptCount val="8"/>
                <c:pt idx="0">
                  <c:v>21</c:v>
                </c:pt>
                <c:pt idx="1">
                  <c:v>16</c:v>
                </c:pt>
                <c:pt idx="2">
                  <c:v>22</c:v>
                </c:pt>
                <c:pt idx="3">
                  <c:v>22</c:v>
                </c:pt>
                <c:pt idx="4">
                  <c:v>16</c:v>
                </c:pt>
                <c:pt idx="5">
                  <c:v>20</c:v>
                </c:pt>
                <c:pt idx="6">
                  <c:v>4</c:v>
                </c:pt>
                <c:pt idx="7">
                  <c:v>0</c:v>
                </c:pt>
              </c:numCache>
            </c:numRef>
          </c:val>
          <c:extLst>
            <c:ext xmlns:c16="http://schemas.microsoft.com/office/drawing/2014/chart" uri="{C3380CC4-5D6E-409C-BE32-E72D297353CC}">
              <c16:uniqueId val="{00000000-9485-420D-848F-2DB37F3B6536}"/>
            </c:ext>
          </c:extLst>
        </c:ser>
        <c:dLbls>
          <c:showLegendKey val="0"/>
          <c:showVal val="0"/>
          <c:showCatName val="0"/>
          <c:showSerName val="0"/>
          <c:showPercent val="0"/>
          <c:showBubbleSize val="0"/>
        </c:dLbls>
        <c:gapWidth val="182"/>
        <c:axId val="1429184352"/>
        <c:axId val="1366343008"/>
      </c:barChart>
      <c:catAx>
        <c:axId val="14291843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1366343008"/>
        <c:crosses val="autoZero"/>
        <c:auto val="1"/>
        <c:lblAlgn val="ctr"/>
        <c:lblOffset val="100"/>
        <c:noMultiLvlLbl val="0"/>
      </c:catAx>
      <c:valAx>
        <c:axId val="13663430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29184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100">
                <a:latin typeface="Verdana" panose="020B0604030504040204" pitchFamily="34" charset="0"/>
                <a:ea typeface="Verdana" panose="020B0604030504040204" pitchFamily="34" charset="0"/>
              </a:rPr>
              <a:t>Which of the following issues have you experienced with the AI chatbot?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Sheet11!$D$5</c:f>
              <c:strCache>
                <c:ptCount val="1"/>
                <c:pt idx="0">
                  <c:v>Participants</c:v>
                </c:pt>
              </c:strCache>
            </c:strRef>
          </c:tx>
          <c:spPr>
            <a:solidFill>
              <a:schemeClr val="accent1"/>
            </a:solidFill>
            <a:ln>
              <a:noFill/>
            </a:ln>
            <a:effectLst/>
          </c:spPr>
          <c:invertIfNegative val="0"/>
          <c:cat>
            <c:strRef>
              <c:f>Sheet11!$C$6:$C$13</c:f>
              <c:strCache>
                <c:ptCount val="8"/>
                <c:pt idx="0">
                  <c:v>Inaccurate or irrelevant responses</c:v>
                </c:pt>
                <c:pt idx="1">
                  <c:v>Difficulty understanding responses</c:v>
                </c:pt>
                <c:pt idx="2">
                  <c:v>Technical problems 
(e.g., crashes, slow performance)</c:v>
                </c:pt>
                <c:pt idx="3">
                  <c:v>Lack of context or depth in responses</c:v>
                </c:pt>
                <c:pt idx="4">
                  <c:v>Limited subject coverage</c:v>
                </c:pt>
                <c:pt idx="5">
                  <c:v>Insufficient personalization</c:v>
                </c:pt>
                <c:pt idx="6">
                  <c:v>All of the above</c:v>
                </c:pt>
                <c:pt idx="7">
                  <c:v>Other</c:v>
                </c:pt>
              </c:strCache>
            </c:strRef>
          </c:cat>
          <c:val>
            <c:numRef>
              <c:f>Sheet11!$D$6:$D$13</c:f>
              <c:numCache>
                <c:formatCode>General</c:formatCode>
                <c:ptCount val="8"/>
                <c:pt idx="0">
                  <c:v>22</c:v>
                </c:pt>
                <c:pt idx="1">
                  <c:v>11</c:v>
                </c:pt>
                <c:pt idx="2">
                  <c:v>28</c:v>
                </c:pt>
                <c:pt idx="3">
                  <c:v>17</c:v>
                </c:pt>
                <c:pt idx="4">
                  <c:v>16</c:v>
                </c:pt>
                <c:pt idx="5">
                  <c:v>6</c:v>
                </c:pt>
                <c:pt idx="6">
                  <c:v>4</c:v>
                </c:pt>
                <c:pt idx="7">
                  <c:v>0</c:v>
                </c:pt>
              </c:numCache>
            </c:numRef>
          </c:val>
          <c:extLst>
            <c:ext xmlns:c16="http://schemas.microsoft.com/office/drawing/2014/chart" uri="{C3380CC4-5D6E-409C-BE32-E72D297353CC}">
              <c16:uniqueId val="{00000000-4C7D-4C4C-A496-AB689AFC1B93}"/>
            </c:ext>
          </c:extLst>
        </c:ser>
        <c:dLbls>
          <c:showLegendKey val="0"/>
          <c:showVal val="0"/>
          <c:showCatName val="0"/>
          <c:showSerName val="0"/>
          <c:showPercent val="0"/>
          <c:showBubbleSize val="0"/>
        </c:dLbls>
        <c:gapWidth val="182"/>
        <c:axId val="1515703296"/>
        <c:axId val="1428546144"/>
      </c:barChart>
      <c:catAx>
        <c:axId val="15157032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1428546144"/>
        <c:crosses val="autoZero"/>
        <c:auto val="1"/>
        <c:lblAlgn val="ctr"/>
        <c:lblOffset val="100"/>
        <c:noMultiLvlLbl val="0"/>
      </c:catAx>
      <c:valAx>
        <c:axId val="142854614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57032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200" b="0">
                <a:latin typeface="Verdana" panose="020B0604030504040204" pitchFamily="34" charset="0"/>
                <a:ea typeface="Verdana" panose="020B0604030504040204" pitchFamily="34" charset="0"/>
              </a:rPr>
              <a:t>To scale (1) to (5) how likely do you want to use Big-data Driven AI chatbot (like chatGPT) which is created by GUSTO university to help you with your self-study process as a GUSTO student? </a:t>
            </a:r>
          </a:p>
        </c:rich>
      </c:tx>
      <c:layout>
        <c:manualLayout>
          <c:xMode val="edge"/>
          <c:yMode val="edge"/>
          <c:x val="0.10185411198600174"/>
          <c:y val="0"/>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pieChart>
        <c:varyColors val="1"/>
        <c:ser>
          <c:idx val="0"/>
          <c:order val="0"/>
          <c:tx>
            <c:strRef>
              <c:f>Sheet12!$F$2</c:f>
              <c:strCache>
                <c:ptCount val="1"/>
                <c:pt idx="0">
                  <c:v>Frequency</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38DA-45FC-8286-57187B1ACF9B}"/>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38DA-45FC-8286-57187B1ACF9B}"/>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38DA-45FC-8286-57187B1ACF9B}"/>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2-C660-4729-8F4F-0003383C5A2F}"/>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C660-4729-8F4F-0003383C5A2F}"/>
              </c:ext>
            </c:extLst>
          </c:dPt>
          <c:dLbls>
            <c:dLbl>
              <c:idx val="3"/>
              <c:layout>
                <c:manualLayout>
                  <c:x val="7.9754205106317783E-2"/>
                  <c:y val="0.13443181843273405"/>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660-4729-8F4F-0003383C5A2F}"/>
                </c:ext>
              </c:extLst>
            </c:dLbl>
            <c:dLbl>
              <c:idx val="4"/>
              <c:layout>
                <c:manualLayout>
                  <c:x val="1.8873020563161459E-2"/>
                  <c:y val="0.1107393393044169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660-4729-8F4F-0003383C5A2F}"/>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numRef>
              <c:f>Sheet12!$C$3:$C$7</c:f>
              <c:numCache>
                <c:formatCode>General</c:formatCode>
                <c:ptCount val="5"/>
                <c:pt idx="0">
                  <c:v>1</c:v>
                </c:pt>
                <c:pt idx="1">
                  <c:v>2</c:v>
                </c:pt>
                <c:pt idx="2">
                  <c:v>3</c:v>
                </c:pt>
                <c:pt idx="3">
                  <c:v>4</c:v>
                </c:pt>
                <c:pt idx="4">
                  <c:v>5</c:v>
                </c:pt>
              </c:numCache>
            </c:numRef>
          </c:cat>
          <c:val>
            <c:numRef>
              <c:f>Sheet12!$F$3:$F$7</c:f>
              <c:numCache>
                <c:formatCode>General</c:formatCode>
                <c:ptCount val="5"/>
                <c:pt idx="0">
                  <c:v>16.981132075471699</c:v>
                </c:pt>
                <c:pt idx="1">
                  <c:v>18.867924528301888</c:v>
                </c:pt>
                <c:pt idx="2">
                  <c:v>45.283018867924532</c:v>
                </c:pt>
                <c:pt idx="3">
                  <c:v>15.09433962264151</c:v>
                </c:pt>
                <c:pt idx="4">
                  <c:v>3.7735849056603774</c:v>
                </c:pt>
              </c:numCache>
            </c:numRef>
          </c:val>
          <c:extLst>
            <c:ext xmlns:c16="http://schemas.microsoft.com/office/drawing/2014/chart" uri="{C3380CC4-5D6E-409C-BE32-E72D297353CC}">
              <c16:uniqueId val="{00000000-C660-4729-8F4F-0003383C5A2F}"/>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10</xdr:col>
      <xdr:colOff>316734</xdr:colOff>
      <xdr:row>4</xdr:row>
      <xdr:rowOff>65184</xdr:rowOff>
    </xdr:from>
    <xdr:to>
      <xdr:col>18</xdr:col>
      <xdr:colOff>41313</xdr:colOff>
      <xdr:row>16</xdr:row>
      <xdr:rowOff>155155</xdr:rowOff>
    </xdr:to>
    <xdr:graphicFrame macro="">
      <xdr:nvGraphicFramePr>
        <xdr:cNvPr id="4" name="Chart 3">
          <a:extLst>
            <a:ext uri="{FF2B5EF4-FFF2-40B4-BE49-F238E27FC236}">
              <a16:creationId xmlns:a16="http://schemas.microsoft.com/office/drawing/2014/main" id="{6C7EBB14-60DC-48F2-84D3-0741D57F9D7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255549</xdr:colOff>
      <xdr:row>13</xdr:row>
      <xdr:rowOff>231386</xdr:rowOff>
    </xdr:from>
    <xdr:to>
      <xdr:col>8</xdr:col>
      <xdr:colOff>27878</xdr:colOff>
      <xdr:row>23</xdr:row>
      <xdr:rowOff>128514</xdr:rowOff>
    </xdr:to>
    <xdr:graphicFrame macro="">
      <xdr:nvGraphicFramePr>
        <xdr:cNvPr id="2" name="Chart 1">
          <a:extLst>
            <a:ext uri="{FF2B5EF4-FFF2-40B4-BE49-F238E27FC236}">
              <a16:creationId xmlns:a16="http://schemas.microsoft.com/office/drawing/2014/main" id="{5892C608-ABB5-409A-8ECA-4FF734B408F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600227</xdr:colOff>
      <xdr:row>7</xdr:row>
      <xdr:rowOff>150985</xdr:rowOff>
    </xdr:from>
    <xdr:to>
      <xdr:col>8</xdr:col>
      <xdr:colOff>318287</xdr:colOff>
      <xdr:row>27</xdr:row>
      <xdr:rowOff>98688</xdr:rowOff>
    </xdr:to>
    <xdr:graphicFrame macro="">
      <xdr:nvGraphicFramePr>
        <xdr:cNvPr id="2" name="Chart 1">
          <a:extLst>
            <a:ext uri="{FF2B5EF4-FFF2-40B4-BE49-F238E27FC236}">
              <a16:creationId xmlns:a16="http://schemas.microsoft.com/office/drawing/2014/main" id="{FCDEC309-16D0-4895-A9D6-E1C3BEAB2AB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591207</xdr:colOff>
      <xdr:row>15</xdr:row>
      <xdr:rowOff>263</xdr:rowOff>
    </xdr:from>
    <xdr:to>
      <xdr:col>7</xdr:col>
      <xdr:colOff>96344</xdr:colOff>
      <xdr:row>27</xdr:row>
      <xdr:rowOff>167290</xdr:rowOff>
    </xdr:to>
    <xdr:graphicFrame macro="">
      <xdr:nvGraphicFramePr>
        <xdr:cNvPr id="2" name="Chart 1">
          <a:extLst>
            <a:ext uri="{FF2B5EF4-FFF2-40B4-BE49-F238E27FC236}">
              <a16:creationId xmlns:a16="http://schemas.microsoft.com/office/drawing/2014/main" id="{2F43532B-FA0A-4A89-88C1-3F263748FBB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289560</xdr:colOff>
      <xdr:row>4</xdr:row>
      <xdr:rowOff>15240</xdr:rowOff>
    </xdr:from>
    <xdr:to>
      <xdr:col>14</xdr:col>
      <xdr:colOff>259080</xdr:colOff>
      <xdr:row>20</xdr:row>
      <xdr:rowOff>38100</xdr:rowOff>
    </xdr:to>
    <xdr:graphicFrame macro="">
      <xdr:nvGraphicFramePr>
        <xdr:cNvPr id="2" name="Chart 1">
          <a:extLst>
            <a:ext uri="{FF2B5EF4-FFF2-40B4-BE49-F238E27FC236}">
              <a16:creationId xmlns:a16="http://schemas.microsoft.com/office/drawing/2014/main" id="{6CC1A91E-BDE4-4B58-A9FD-44EC0C9CE26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203703</xdr:colOff>
      <xdr:row>4</xdr:row>
      <xdr:rowOff>159945</xdr:rowOff>
    </xdr:from>
    <xdr:to>
      <xdr:col>13</xdr:col>
      <xdr:colOff>497940</xdr:colOff>
      <xdr:row>21</xdr:row>
      <xdr:rowOff>81481</xdr:rowOff>
    </xdr:to>
    <xdr:graphicFrame macro="">
      <xdr:nvGraphicFramePr>
        <xdr:cNvPr id="2" name="Chart 1">
          <a:extLst>
            <a:ext uri="{FF2B5EF4-FFF2-40B4-BE49-F238E27FC236}">
              <a16:creationId xmlns:a16="http://schemas.microsoft.com/office/drawing/2014/main" id="{5EBDF931-0B88-4568-BCED-9E2FA1B1315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0</xdr:colOff>
      <xdr:row>10</xdr:row>
      <xdr:rowOff>160020</xdr:rowOff>
    </xdr:from>
    <xdr:to>
      <xdr:col>8</xdr:col>
      <xdr:colOff>266700</xdr:colOff>
      <xdr:row>23</xdr:row>
      <xdr:rowOff>160020</xdr:rowOff>
    </xdr:to>
    <xdr:graphicFrame macro="">
      <xdr:nvGraphicFramePr>
        <xdr:cNvPr id="2" name="Chart 1">
          <a:extLst>
            <a:ext uri="{FF2B5EF4-FFF2-40B4-BE49-F238E27FC236}">
              <a16:creationId xmlns:a16="http://schemas.microsoft.com/office/drawing/2014/main" id="{D5185940-1184-42B5-BFDC-F94B05F513F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4645</xdr:colOff>
      <xdr:row>14</xdr:row>
      <xdr:rowOff>26947</xdr:rowOff>
    </xdr:from>
    <xdr:to>
      <xdr:col>6</xdr:col>
      <xdr:colOff>501805</xdr:colOff>
      <xdr:row>28</xdr:row>
      <xdr:rowOff>120805</xdr:rowOff>
    </xdr:to>
    <xdr:graphicFrame macro="">
      <xdr:nvGraphicFramePr>
        <xdr:cNvPr id="2" name="Chart 1">
          <a:extLst>
            <a:ext uri="{FF2B5EF4-FFF2-40B4-BE49-F238E27FC236}">
              <a16:creationId xmlns:a16="http://schemas.microsoft.com/office/drawing/2014/main" id="{3F795B17-0B95-4191-9A7D-4275AA820A2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2</xdr:col>
      <xdr:colOff>10577</xdr:colOff>
      <xdr:row>8</xdr:row>
      <xdr:rowOff>156844</xdr:rowOff>
    </xdr:from>
    <xdr:to>
      <xdr:col>9</xdr:col>
      <xdr:colOff>160866</xdr:colOff>
      <xdr:row>25</xdr:row>
      <xdr:rowOff>48471</xdr:rowOff>
    </xdr:to>
    <xdr:graphicFrame macro="">
      <xdr:nvGraphicFramePr>
        <xdr:cNvPr id="2" name="Chart 1">
          <a:extLst>
            <a:ext uri="{FF2B5EF4-FFF2-40B4-BE49-F238E27FC236}">
              <a16:creationId xmlns:a16="http://schemas.microsoft.com/office/drawing/2014/main" id="{9354A7C1-DD11-49E0-8E4B-2F026200A0E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O54"/>
  <sheetViews>
    <sheetView workbookViewId="0">
      <pane ySplit="1" topLeftCell="A3" activePane="bottomLeft" state="frozen"/>
      <selection pane="bottomLeft" activeCell="H17" sqref="H17"/>
    </sheetView>
  </sheetViews>
  <sheetFormatPr defaultColWidth="12.6640625" defaultRowHeight="15.75" customHeight="1"/>
  <cols>
    <col min="1" max="2" width="18.88671875" style="10" customWidth="1"/>
    <col min="3" max="3" width="28.33203125" style="10" customWidth="1"/>
    <col min="4" max="21" width="18.88671875" style="10" customWidth="1"/>
    <col min="22" max="16384" width="12.6640625" style="10"/>
  </cols>
  <sheetData>
    <row r="1" spans="1:15" ht="15.75" customHeight="1">
      <c r="A1" s="9" t="s">
        <v>0</v>
      </c>
      <c r="B1" s="9" t="s">
        <v>1</v>
      </c>
      <c r="C1" s="9" t="s">
        <v>2</v>
      </c>
      <c r="D1" s="9" t="s">
        <v>3</v>
      </c>
      <c r="E1" s="9" t="s">
        <v>4</v>
      </c>
      <c r="F1" s="9" t="s">
        <v>5</v>
      </c>
      <c r="G1" s="9" t="s">
        <v>6</v>
      </c>
      <c r="H1" s="9" t="s">
        <v>7</v>
      </c>
      <c r="I1" s="9" t="s">
        <v>8</v>
      </c>
      <c r="J1" s="9" t="s">
        <v>9</v>
      </c>
      <c r="K1" s="9" t="s">
        <v>10</v>
      </c>
      <c r="L1" s="9" t="s">
        <v>11</v>
      </c>
      <c r="M1" s="9" t="s">
        <v>12</v>
      </c>
      <c r="N1" s="9" t="s">
        <v>13</v>
      </c>
      <c r="O1" s="9" t="s">
        <v>14</v>
      </c>
    </row>
    <row r="2" spans="1:15" ht="19.2">
      <c r="A2" s="11">
        <v>45498.491941250002</v>
      </c>
      <c r="B2" s="12" t="s">
        <v>15</v>
      </c>
      <c r="C2" s="12" t="s">
        <v>16</v>
      </c>
      <c r="D2" s="12" t="s">
        <v>17</v>
      </c>
      <c r="E2" s="12" t="s">
        <v>18</v>
      </c>
      <c r="F2" s="12">
        <v>1</v>
      </c>
      <c r="G2" s="12" t="s">
        <v>19</v>
      </c>
      <c r="H2" s="12" t="s">
        <v>20</v>
      </c>
      <c r="I2" s="12" t="s">
        <v>21</v>
      </c>
      <c r="J2" s="12" t="s">
        <v>22</v>
      </c>
      <c r="K2" s="12" t="s">
        <v>23</v>
      </c>
      <c r="L2" s="12" t="s">
        <v>24</v>
      </c>
      <c r="M2" s="12">
        <v>2</v>
      </c>
      <c r="N2" s="12" t="s">
        <v>25</v>
      </c>
      <c r="O2" s="12" t="s">
        <v>26</v>
      </c>
    </row>
    <row r="3" spans="1:15" ht="19.2">
      <c r="A3" s="11">
        <v>45503.390101527781</v>
      </c>
      <c r="B3" s="12" t="s">
        <v>27</v>
      </c>
      <c r="C3" s="12" t="s">
        <v>28</v>
      </c>
      <c r="D3" s="12" t="s">
        <v>29</v>
      </c>
      <c r="E3" s="12" t="s">
        <v>30</v>
      </c>
      <c r="F3" s="12">
        <v>2</v>
      </c>
      <c r="G3" s="12" t="s">
        <v>19</v>
      </c>
      <c r="H3" s="12" t="s">
        <v>31</v>
      </c>
      <c r="I3" s="12" t="s">
        <v>32</v>
      </c>
      <c r="J3" s="12" t="s">
        <v>33</v>
      </c>
      <c r="K3" s="12" t="s">
        <v>34</v>
      </c>
      <c r="L3" s="12" t="s">
        <v>35</v>
      </c>
      <c r="M3" s="12">
        <v>1</v>
      </c>
      <c r="N3" s="12" t="s">
        <v>36</v>
      </c>
      <c r="O3" s="12" t="s">
        <v>37</v>
      </c>
    </row>
    <row r="4" spans="1:15" ht="19.2">
      <c r="A4" s="11">
        <v>45504.848285486107</v>
      </c>
      <c r="B4" s="12" t="s">
        <v>15</v>
      </c>
      <c r="C4" s="12" t="s">
        <v>38</v>
      </c>
      <c r="D4" s="12" t="s">
        <v>17</v>
      </c>
      <c r="E4" s="12" t="s">
        <v>39</v>
      </c>
      <c r="F4" s="12">
        <v>4</v>
      </c>
      <c r="G4" s="12" t="s">
        <v>19</v>
      </c>
      <c r="H4" s="12" t="s">
        <v>40</v>
      </c>
      <c r="I4" s="12" t="s">
        <v>41</v>
      </c>
      <c r="J4" s="12" t="s">
        <v>42</v>
      </c>
      <c r="K4" s="12" t="s">
        <v>43</v>
      </c>
      <c r="L4" s="12" t="s">
        <v>44</v>
      </c>
      <c r="M4" s="12">
        <v>3</v>
      </c>
      <c r="N4" s="12" t="s">
        <v>45</v>
      </c>
      <c r="O4" s="12" t="s">
        <v>15</v>
      </c>
    </row>
    <row r="5" spans="1:15" ht="19.2">
      <c r="A5" s="11">
        <v>45504.848540127314</v>
      </c>
      <c r="B5" s="12" t="s">
        <v>15</v>
      </c>
      <c r="C5" s="12" t="s">
        <v>46</v>
      </c>
      <c r="D5" s="12" t="s">
        <v>47</v>
      </c>
      <c r="E5" s="12" t="s">
        <v>30</v>
      </c>
      <c r="F5" s="12">
        <v>2</v>
      </c>
      <c r="G5" s="12" t="s">
        <v>19</v>
      </c>
      <c r="H5" s="12" t="s">
        <v>48</v>
      </c>
      <c r="I5" s="12" t="s">
        <v>49</v>
      </c>
      <c r="J5" s="12" t="s">
        <v>50</v>
      </c>
      <c r="K5" s="12" t="s">
        <v>51</v>
      </c>
      <c r="L5" s="12" t="s">
        <v>52</v>
      </c>
      <c r="M5" s="12">
        <v>3</v>
      </c>
      <c r="N5" s="12" t="s">
        <v>53</v>
      </c>
      <c r="O5" s="12" t="s">
        <v>54</v>
      </c>
    </row>
    <row r="6" spans="1:15" ht="19.2">
      <c r="A6" s="11">
        <v>45505.857217986108</v>
      </c>
      <c r="B6" s="12" t="s">
        <v>15</v>
      </c>
      <c r="C6" s="12" t="s">
        <v>55</v>
      </c>
      <c r="D6" s="12" t="s">
        <v>17</v>
      </c>
      <c r="E6" s="12" t="s">
        <v>56</v>
      </c>
      <c r="F6" s="12">
        <v>4</v>
      </c>
      <c r="G6" s="12" t="s">
        <v>19</v>
      </c>
      <c r="H6" s="12" t="s">
        <v>57</v>
      </c>
      <c r="I6" s="12" t="s">
        <v>58</v>
      </c>
      <c r="J6" s="12" t="s">
        <v>59</v>
      </c>
      <c r="K6" s="12" t="s">
        <v>60</v>
      </c>
      <c r="L6" s="12" t="s">
        <v>61</v>
      </c>
      <c r="M6" s="12">
        <v>3</v>
      </c>
      <c r="N6" s="12" t="s">
        <v>62</v>
      </c>
      <c r="O6" s="12" t="s">
        <v>63</v>
      </c>
    </row>
    <row r="7" spans="1:15" ht="19.2">
      <c r="A7" s="11">
        <v>45505.88718017361</v>
      </c>
      <c r="B7" s="12" t="s">
        <v>15</v>
      </c>
      <c r="C7" s="12" t="s">
        <v>64</v>
      </c>
      <c r="D7" s="12" t="s">
        <v>17</v>
      </c>
      <c r="E7" s="12" t="s">
        <v>65</v>
      </c>
      <c r="F7" s="12">
        <v>2</v>
      </c>
      <c r="G7" s="12" t="s">
        <v>19</v>
      </c>
      <c r="H7" s="12" t="s">
        <v>66</v>
      </c>
      <c r="I7" s="12" t="s">
        <v>67</v>
      </c>
      <c r="J7" s="12" t="s">
        <v>68</v>
      </c>
      <c r="K7" s="12" t="s">
        <v>69</v>
      </c>
      <c r="L7" s="12" t="s">
        <v>70</v>
      </c>
      <c r="M7" s="12">
        <v>3</v>
      </c>
      <c r="N7" s="12" t="s">
        <v>71</v>
      </c>
      <c r="O7" s="12" t="s">
        <v>72</v>
      </c>
    </row>
    <row r="8" spans="1:15" ht="19.2">
      <c r="A8" s="11">
        <v>45505.939903136576</v>
      </c>
      <c r="B8" s="12" t="s">
        <v>15</v>
      </c>
      <c r="C8" s="12" t="s">
        <v>46</v>
      </c>
      <c r="D8" s="12" t="s">
        <v>17</v>
      </c>
      <c r="E8" s="12" t="s">
        <v>73</v>
      </c>
      <c r="F8" s="12">
        <v>5</v>
      </c>
      <c r="G8" s="12" t="s">
        <v>74</v>
      </c>
      <c r="H8" s="12" t="s">
        <v>75</v>
      </c>
      <c r="I8" s="12" t="s">
        <v>76</v>
      </c>
      <c r="J8" s="12" t="s">
        <v>77</v>
      </c>
      <c r="K8" s="12" t="s">
        <v>78</v>
      </c>
      <c r="L8" s="12" t="s">
        <v>79</v>
      </c>
      <c r="M8" s="12">
        <v>4</v>
      </c>
      <c r="N8" s="12" t="s">
        <v>80</v>
      </c>
      <c r="O8" s="12" t="s">
        <v>81</v>
      </c>
    </row>
    <row r="9" spans="1:15" ht="19.2">
      <c r="A9" s="11">
        <v>45506.399195347221</v>
      </c>
      <c r="B9" s="12" t="s">
        <v>27</v>
      </c>
      <c r="C9" s="12" t="s">
        <v>16</v>
      </c>
      <c r="D9" s="12" t="s">
        <v>47</v>
      </c>
      <c r="E9" s="12" t="s">
        <v>82</v>
      </c>
      <c r="F9" s="12">
        <v>3</v>
      </c>
      <c r="G9" s="12" t="s">
        <v>19</v>
      </c>
      <c r="H9" s="12" t="s">
        <v>83</v>
      </c>
      <c r="I9" s="12" t="s">
        <v>84</v>
      </c>
      <c r="J9" s="12" t="s">
        <v>85</v>
      </c>
      <c r="K9" s="12" t="s">
        <v>86</v>
      </c>
      <c r="L9" s="12" t="s">
        <v>87</v>
      </c>
      <c r="M9" s="12">
        <v>3</v>
      </c>
      <c r="N9" s="12" t="s">
        <v>88</v>
      </c>
      <c r="O9" s="12" t="s">
        <v>89</v>
      </c>
    </row>
    <row r="10" spans="1:15" ht="19.2">
      <c r="A10" s="11">
        <v>45506.443773993058</v>
      </c>
      <c r="B10" s="12" t="s">
        <v>15</v>
      </c>
      <c r="C10" s="12" t="s">
        <v>90</v>
      </c>
      <c r="D10" s="12" t="s">
        <v>47</v>
      </c>
      <c r="E10" s="12" t="s">
        <v>91</v>
      </c>
      <c r="F10" s="12">
        <v>2</v>
      </c>
      <c r="G10" s="12" t="s">
        <v>19</v>
      </c>
      <c r="H10" s="12" t="s">
        <v>83</v>
      </c>
      <c r="I10" s="12" t="s">
        <v>92</v>
      </c>
      <c r="J10" s="12" t="s">
        <v>93</v>
      </c>
      <c r="K10" s="12" t="s">
        <v>94</v>
      </c>
      <c r="L10" s="12" t="s">
        <v>95</v>
      </c>
      <c r="M10" s="12">
        <v>1</v>
      </c>
      <c r="N10" s="12" t="s">
        <v>96</v>
      </c>
      <c r="O10" s="12" t="s">
        <v>15</v>
      </c>
    </row>
    <row r="11" spans="1:15" ht="19.2">
      <c r="A11" s="11">
        <v>45506.447912847223</v>
      </c>
      <c r="B11" s="12" t="s">
        <v>15</v>
      </c>
      <c r="C11" s="12" t="s">
        <v>97</v>
      </c>
      <c r="D11" s="12" t="s">
        <v>17</v>
      </c>
      <c r="E11" s="12" t="s">
        <v>98</v>
      </c>
      <c r="F11" s="12">
        <v>3</v>
      </c>
      <c r="G11" s="12" t="s">
        <v>19</v>
      </c>
      <c r="H11" s="12" t="s">
        <v>99</v>
      </c>
      <c r="I11" s="12" t="s">
        <v>100</v>
      </c>
      <c r="J11" s="12" t="s">
        <v>101</v>
      </c>
      <c r="K11" s="12" t="s">
        <v>102</v>
      </c>
      <c r="L11" s="12" t="s">
        <v>87</v>
      </c>
      <c r="M11" s="12">
        <v>3</v>
      </c>
      <c r="N11" s="12" t="s">
        <v>103</v>
      </c>
      <c r="O11" s="12" t="s">
        <v>104</v>
      </c>
    </row>
    <row r="12" spans="1:15" ht="19.2">
      <c r="A12" s="11">
        <v>45506.663845416668</v>
      </c>
      <c r="B12" s="12" t="s">
        <v>27</v>
      </c>
      <c r="C12" s="12" t="s">
        <v>105</v>
      </c>
      <c r="D12" s="12" t="s">
        <v>17</v>
      </c>
      <c r="E12" s="12" t="s">
        <v>106</v>
      </c>
      <c r="F12" s="12">
        <v>3</v>
      </c>
      <c r="G12" s="12" t="s">
        <v>19</v>
      </c>
      <c r="H12" s="12" t="s">
        <v>107</v>
      </c>
      <c r="I12" s="12" t="s">
        <v>108</v>
      </c>
      <c r="J12" s="12" t="s">
        <v>109</v>
      </c>
      <c r="K12" s="12" t="s">
        <v>110</v>
      </c>
      <c r="L12" s="12" t="s">
        <v>35</v>
      </c>
      <c r="M12" s="12">
        <v>3</v>
      </c>
      <c r="N12" s="12" t="s">
        <v>111</v>
      </c>
      <c r="O12" s="12" t="s">
        <v>112</v>
      </c>
    </row>
    <row r="13" spans="1:15" ht="19.2">
      <c r="A13" s="11">
        <v>45506.950215092591</v>
      </c>
      <c r="B13" s="12" t="s">
        <v>15</v>
      </c>
      <c r="C13" s="12" t="s">
        <v>105</v>
      </c>
      <c r="D13" s="12" t="s">
        <v>47</v>
      </c>
      <c r="E13" s="12" t="s">
        <v>30</v>
      </c>
      <c r="F13" s="12">
        <v>1</v>
      </c>
      <c r="G13" s="12" t="s">
        <v>19</v>
      </c>
      <c r="H13" s="12" t="s">
        <v>113</v>
      </c>
      <c r="I13" s="12" t="s">
        <v>114</v>
      </c>
      <c r="J13" s="12" t="s">
        <v>115</v>
      </c>
      <c r="K13" s="12" t="s">
        <v>116</v>
      </c>
      <c r="L13" s="12" t="s">
        <v>117</v>
      </c>
      <c r="M13" s="12">
        <v>4</v>
      </c>
      <c r="N13" s="12" t="s">
        <v>118</v>
      </c>
      <c r="O13" s="12" t="s">
        <v>119</v>
      </c>
    </row>
    <row r="14" spans="1:15" ht="19.2">
      <c r="A14" s="11">
        <v>45507.690544907411</v>
      </c>
      <c r="B14" s="12" t="s">
        <v>15</v>
      </c>
      <c r="C14" s="12" t="s">
        <v>120</v>
      </c>
      <c r="D14" s="12" t="s">
        <v>17</v>
      </c>
      <c r="E14" s="12" t="s">
        <v>121</v>
      </c>
      <c r="F14" s="12">
        <v>1</v>
      </c>
      <c r="G14" s="12" t="s">
        <v>19</v>
      </c>
      <c r="H14" s="12" t="s">
        <v>75</v>
      </c>
      <c r="I14" s="12" t="s">
        <v>122</v>
      </c>
      <c r="J14" s="12" t="s">
        <v>123</v>
      </c>
      <c r="K14" s="12" t="s">
        <v>124</v>
      </c>
      <c r="L14" s="12" t="s">
        <v>125</v>
      </c>
      <c r="M14" s="12">
        <v>1</v>
      </c>
      <c r="N14" s="12" t="s">
        <v>126</v>
      </c>
      <c r="O14" s="12" t="s">
        <v>127</v>
      </c>
    </row>
    <row r="15" spans="1:15" ht="19.2">
      <c r="A15" s="11">
        <v>45507.823585821759</v>
      </c>
      <c r="B15" s="12" t="s">
        <v>27</v>
      </c>
      <c r="C15" s="12" t="s">
        <v>128</v>
      </c>
      <c r="D15" s="12" t="s">
        <v>17</v>
      </c>
      <c r="E15" s="12" t="s">
        <v>129</v>
      </c>
      <c r="F15" s="12">
        <v>4</v>
      </c>
      <c r="G15" s="12" t="s">
        <v>19</v>
      </c>
      <c r="H15" s="12" t="s">
        <v>130</v>
      </c>
      <c r="I15" s="12" t="s">
        <v>131</v>
      </c>
      <c r="J15" s="12" t="s">
        <v>132</v>
      </c>
      <c r="K15" s="12" t="s">
        <v>133</v>
      </c>
      <c r="L15" s="12" t="s">
        <v>134</v>
      </c>
      <c r="M15" s="12">
        <v>3</v>
      </c>
      <c r="N15" s="12" t="s">
        <v>135</v>
      </c>
      <c r="O15" s="12" t="s">
        <v>136</v>
      </c>
    </row>
    <row r="16" spans="1:15" ht="19.2">
      <c r="A16" s="11">
        <v>45507.898657905098</v>
      </c>
      <c r="B16" s="12" t="s">
        <v>15</v>
      </c>
      <c r="C16" s="12" t="s">
        <v>28</v>
      </c>
      <c r="D16" s="12" t="s">
        <v>17</v>
      </c>
      <c r="E16" s="12" t="s">
        <v>137</v>
      </c>
      <c r="F16" s="12">
        <v>4</v>
      </c>
      <c r="G16" s="12" t="s">
        <v>19</v>
      </c>
      <c r="H16" s="12" t="s">
        <v>57</v>
      </c>
      <c r="I16" s="12" t="s">
        <v>138</v>
      </c>
      <c r="J16" s="12" t="s">
        <v>139</v>
      </c>
      <c r="K16" s="12" t="s">
        <v>140</v>
      </c>
      <c r="L16" s="12" t="s">
        <v>134</v>
      </c>
      <c r="M16" s="12">
        <v>4</v>
      </c>
      <c r="N16" s="12" t="s">
        <v>141</v>
      </c>
      <c r="O16" s="12" t="s">
        <v>142</v>
      </c>
    </row>
    <row r="17" spans="1:15" ht="19.2">
      <c r="A17" s="11">
        <v>45508.59099222222</v>
      </c>
      <c r="B17" s="12" t="s">
        <v>15</v>
      </c>
      <c r="C17" s="12" t="s">
        <v>64</v>
      </c>
      <c r="D17" s="12" t="s">
        <v>17</v>
      </c>
      <c r="E17" s="12" t="s">
        <v>129</v>
      </c>
      <c r="F17" s="12">
        <v>2</v>
      </c>
      <c r="G17" s="12" t="s">
        <v>19</v>
      </c>
      <c r="H17" s="12" t="s">
        <v>143</v>
      </c>
      <c r="I17" s="12" t="s">
        <v>144</v>
      </c>
      <c r="J17" s="12" t="s">
        <v>145</v>
      </c>
      <c r="K17" s="12" t="s">
        <v>146</v>
      </c>
      <c r="L17" s="12" t="s">
        <v>147</v>
      </c>
      <c r="M17" s="12">
        <v>3</v>
      </c>
      <c r="N17" s="12" t="s">
        <v>148</v>
      </c>
      <c r="O17" s="12" t="s">
        <v>149</v>
      </c>
    </row>
    <row r="18" spans="1:15" ht="19.2">
      <c r="A18" s="11">
        <v>45508.754934814817</v>
      </c>
      <c r="B18" s="12" t="s">
        <v>15</v>
      </c>
      <c r="C18" s="12" t="s">
        <v>90</v>
      </c>
      <c r="D18" s="12" t="s">
        <v>17</v>
      </c>
      <c r="E18" s="12" t="s">
        <v>150</v>
      </c>
      <c r="F18" s="12">
        <v>2</v>
      </c>
      <c r="G18" s="12" t="s">
        <v>74</v>
      </c>
      <c r="H18" s="12" t="s">
        <v>151</v>
      </c>
      <c r="I18" s="12" t="s">
        <v>152</v>
      </c>
      <c r="J18" s="12" t="s">
        <v>153</v>
      </c>
      <c r="K18" s="12" t="s">
        <v>154</v>
      </c>
      <c r="L18" s="12" t="s">
        <v>155</v>
      </c>
      <c r="M18" s="12">
        <v>2</v>
      </c>
      <c r="N18" s="12" t="s">
        <v>156</v>
      </c>
      <c r="O18" s="12" t="s">
        <v>15</v>
      </c>
    </row>
    <row r="19" spans="1:15" ht="19.2">
      <c r="A19" s="11">
        <v>45508.787988356482</v>
      </c>
      <c r="B19" s="12" t="s">
        <v>15</v>
      </c>
      <c r="C19" s="12" t="s">
        <v>105</v>
      </c>
      <c r="D19" s="12" t="s">
        <v>17</v>
      </c>
      <c r="E19" s="12" t="s">
        <v>91</v>
      </c>
      <c r="F19" s="12">
        <v>3</v>
      </c>
      <c r="G19" s="12" t="s">
        <v>19</v>
      </c>
      <c r="H19" s="12" t="s">
        <v>157</v>
      </c>
      <c r="I19" s="12" t="s">
        <v>158</v>
      </c>
      <c r="J19" s="12" t="s">
        <v>159</v>
      </c>
      <c r="K19" s="12" t="s">
        <v>160</v>
      </c>
      <c r="L19" s="12" t="s">
        <v>161</v>
      </c>
      <c r="M19" s="12">
        <v>3</v>
      </c>
      <c r="N19" s="12" t="s">
        <v>162</v>
      </c>
      <c r="O19" s="12" t="s">
        <v>163</v>
      </c>
    </row>
    <row r="20" spans="1:15" ht="19.2">
      <c r="A20" s="11">
        <v>45508.825047129634</v>
      </c>
      <c r="B20" s="12" t="s">
        <v>27</v>
      </c>
      <c r="C20" s="12" t="s">
        <v>164</v>
      </c>
      <c r="D20" s="12" t="s">
        <v>47</v>
      </c>
      <c r="E20" s="12" t="s">
        <v>165</v>
      </c>
      <c r="F20" s="12">
        <v>2</v>
      </c>
      <c r="G20" s="12" t="s">
        <v>166</v>
      </c>
      <c r="H20" s="12" t="s">
        <v>167</v>
      </c>
      <c r="I20" s="12" t="s">
        <v>168</v>
      </c>
      <c r="J20" s="12" t="s">
        <v>169</v>
      </c>
      <c r="K20" s="12" t="s">
        <v>170</v>
      </c>
      <c r="L20" s="12" t="s">
        <v>134</v>
      </c>
      <c r="M20" s="12">
        <v>1</v>
      </c>
      <c r="N20" s="12" t="s">
        <v>171</v>
      </c>
      <c r="O20" s="12" t="s">
        <v>15</v>
      </c>
    </row>
    <row r="21" spans="1:15" ht="19.2">
      <c r="A21" s="11">
        <v>45509.057129189816</v>
      </c>
      <c r="B21" s="12" t="s">
        <v>15</v>
      </c>
      <c r="C21" s="12" t="s">
        <v>28</v>
      </c>
      <c r="D21" s="12" t="s">
        <v>47</v>
      </c>
      <c r="E21" s="12" t="s">
        <v>98</v>
      </c>
      <c r="F21" s="12">
        <v>4</v>
      </c>
      <c r="G21" s="12" t="s">
        <v>74</v>
      </c>
      <c r="H21" s="12" t="s">
        <v>172</v>
      </c>
      <c r="I21" s="12" t="s">
        <v>173</v>
      </c>
      <c r="J21" s="12" t="s">
        <v>174</v>
      </c>
      <c r="K21" s="12" t="s">
        <v>175</v>
      </c>
      <c r="L21" s="12" t="s">
        <v>61</v>
      </c>
      <c r="M21" s="12">
        <v>2</v>
      </c>
      <c r="N21" s="12" t="s">
        <v>176</v>
      </c>
      <c r="O21" s="12" t="s">
        <v>177</v>
      </c>
    </row>
    <row r="22" spans="1:15" ht="19.2">
      <c r="A22" s="11">
        <v>45509.460073414353</v>
      </c>
      <c r="B22" s="12" t="s">
        <v>178</v>
      </c>
      <c r="C22" s="12" t="s">
        <v>90</v>
      </c>
      <c r="D22" s="12" t="s">
        <v>47</v>
      </c>
      <c r="E22" s="12" t="s">
        <v>179</v>
      </c>
      <c r="F22" s="12">
        <v>4</v>
      </c>
      <c r="G22" s="12" t="s">
        <v>19</v>
      </c>
      <c r="H22" s="12" t="s">
        <v>48</v>
      </c>
      <c r="I22" s="12" t="s">
        <v>180</v>
      </c>
      <c r="J22" s="12" t="s">
        <v>181</v>
      </c>
      <c r="K22" s="12" t="s">
        <v>180</v>
      </c>
      <c r="L22" s="12" t="s">
        <v>52</v>
      </c>
      <c r="M22" s="12">
        <v>4</v>
      </c>
      <c r="N22" s="12" t="s">
        <v>180</v>
      </c>
      <c r="O22" s="12" t="s">
        <v>182</v>
      </c>
    </row>
    <row r="23" spans="1:15" ht="19.2">
      <c r="A23" s="11">
        <v>45511.919767488427</v>
      </c>
      <c r="B23" s="12" t="s">
        <v>15</v>
      </c>
      <c r="C23" s="12" t="s">
        <v>64</v>
      </c>
      <c r="D23" s="12" t="s">
        <v>47</v>
      </c>
      <c r="E23" s="12" t="s">
        <v>56</v>
      </c>
      <c r="F23" s="12">
        <v>2</v>
      </c>
      <c r="G23" s="12" t="s">
        <v>19</v>
      </c>
      <c r="H23" s="12" t="s">
        <v>48</v>
      </c>
      <c r="I23" s="12" t="s">
        <v>183</v>
      </c>
      <c r="J23" s="12" t="s">
        <v>184</v>
      </c>
      <c r="K23" s="12" t="s">
        <v>185</v>
      </c>
      <c r="L23" s="12" t="s">
        <v>87</v>
      </c>
      <c r="M23" s="12">
        <v>2</v>
      </c>
      <c r="N23" s="12" t="s">
        <v>186</v>
      </c>
      <c r="O23" s="12" t="s">
        <v>187</v>
      </c>
    </row>
    <row r="24" spans="1:15" ht="19.2">
      <c r="A24" s="11">
        <v>45512.414726793984</v>
      </c>
      <c r="B24" s="12" t="s">
        <v>15</v>
      </c>
      <c r="C24" s="12" t="s">
        <v>46</v>
      </c>
      <c r="D24" s="12" t="s">
        <v>188</v>
      </c>
      <c r="E24" s="12" t="s">
        <v>179</v>
      </c>
      <c r="F24" s="12">
        <v>3</v>
      </c>
      <c r="G24" s="12" t="s">
        <v>19</v>
      </c>
      <c r="H24" s="12" t="s">
        <v>189</v>
      </c>
      <c r="I24" s="12" t="s">
        <v>190</v>
      </c>
      <c r="J24" s="12" t="s">
        <v>191</v>
      </c>
      <c r="K24" s="12" t="s">
        <v>192</v>
      </c>
      <c r="L24" s="12" t="s">
        <v>193</v>
      </c>
      <c r="M24" s="12">
        <v>3</v>
      </c>
      <c r="N24" s="12" t="s">
        <v>194</v>
      </c>
      <c r="O24" s="12" t="s">
        <v>195</v>
      </c>
    </row>
    <row r="25" spans="1:15" ht="19.2">
      <c r="A25" s="11">
        <v>45512.48901542824</v>
      </c>
      <c r="B25" s="12" t="s">
        <v>15</v>
      </c>
      <c r="C25" s="12" t="s">
        <v>28</v>
      </c>
      <c r="D25" s="12" t="s">
        <v>47</v>
      </c>
      <c r="E25" s="12" t="s">
        <v>91</v>
      </c>
      <c r="F25" s="12">
        <v>5</v>
      </c>
      <c r="G25" s="12" t="s">
        <v>19</v>
      </c>
      <c r="H25" s="12" t="s">
        <v>196</v>
      </c>
      <c r="I25" s="12" t="s">
        <v>197</v>
      </c>
      <c r="J25" s="12" t="s">
        <v>198</v>
      </c>
      <c r="K25" s="12" t="s">
        <v>199</v>
      </c>
      <c r="L25" s="12" t="s">
        <v>52</v>
      </c>
      <c r="M25" s="12">
        <v>4</v>
      </c>
      <c r="N25" s="12" t="s">
        <v>200</v>
      </c>
      <c r="O25" s="12" t="s">
        <v>201</v>
      </c>
    </row>
    <row r="26" spans="1:15" ht="19.2">
      <c r="A26" s="11">
        <v>45512.812244942128</v>
      </c>
      <c r="B26" s="12" t="s">
        <v>27</v>
      </c>
      <c r="C26" s="12" t="s">
        <v>202</v>
      </c>
      <c r="D26" s="12" t="s">
        <v>17</v>
      </c>
      <c r="E26" s="12" t="s">
        <v>30</v>
      </c>
      <c r="F26" s="12">
        <v>4</v>
      </c>
      <c r="G26" s="12" t="s">
        <v>74</v>
      </c>
      <c r="H26" s="12" t="s">
        <v>203</v>
      </c>
      <c r="I26" s="12" t="s">
        <v>204</v>
      </c>
      <c r="J26" s="12" t="s">
        <v>205</v>
      </c>
      <c r="K26" s="12" t="s">
        <v>206</v>
      </c>
      <c r="L26" s="12" t="s">
        <v>207</v>
      </c>
      <c r="M26" s="12">
        <v>3</v>
      </c>
      <c r="N26" s="12" t="s">
        <v>208</v>
      </c>
      <c r="O26" s="12" t="s">
        <v>209</v>
      </c>
    </row>
    <row r="27" spans="1:15" ht="19.2">
      <c r="A27" s="11">
        <v>45515.907965497681</v>
      </c>
      <c r="B27" s="12" t="s">
        <v>178</v>
      </c>
      <c r="C27" s="12" t="s">
        <v>210</v>
      </c>
      <c r="D27" s="12" t="s">
        <v>17</v>
      </c>
      <c r="E27" s="12" t="s">
        <v>91</v>
      </c>
      <c r="F27" s="12">
        <v>3</v>
      </c>
      <c r="G27" s="12" t="s">
        <v>19</v>
      </c>
      <c r="H27" s="12" t="s">
        <v>107</v>
      </c>
      <c r="I27" s="12" t="s">
        <v>211</v>
      </c>
      <c r="J27" s="12" t="s">
        <v>212</v>
      </c>
      <c r="K27" s="12" t="s">
        <v>213</v>
      </c>
      <c r="L27" s="12" t="s">
        <v>134</v>
      </c>
      <c r="M27" s="12">
        <v>3</v>
      </c>
      <c r="N27" s="12" t="s">
        <v>214</v>
      </c>
      <c r="O27" s="12" t="s">
        <v>215</v>
      </c>
    </row>
    <row r="28" spans="1:15" ht="19.2">
      <c r="A28" s="11">
        <v>45516.49847283565</v>
      </c>
      <c r="B28" s="12" t="s">
        <v>15</v>
      </c>
      <c r="C28" s="12" t="s">
        <v>120</v>
      </c>
      <c r="D28" s="12" t="s">
        <v>17</v>
      </c>
      <c r="E28" s="12" t="s">
        <v>73</v>
      </c>
      <c r="F28" s="12">
        <v>2</v>
      </c>
      <c r="G28" s="12" t="s">
        <v>19</v>
      </c>
      <c r="H28" s="12" t="s">
        <v>130</v>
      </c>
      <c r="I28" s="12" t="s">
        <v>216</v>
      </c>
      <c r="J28" s="12" t="s">
        <v>217</v>
      </c>
      <c r="K28" s="12" t="s">
        <v>218</v>
      </c>
      <c r="L28" s="12" t="s">
        <v>207</v>
      </c>
      <c r="M28" s="12">
        <v>3</v>
      </c>
      <c r="N28" s="12" t="s">
        <v>219</v>
      </c>
      <c r="O28" s="12" t="s">
        <v>220</v>
      </c>
    </row>
    <row r="29" spans="1:15" ht="19.2">
      <c r="A29" s="11">
        <v>45525.375394467592</v>
      </c>
      <c r="B29" s="12" t="s">
        <v>15</v>
      </c>
      <c r="C29" s="12" t="s">
        <v>90</v>
      </c>
      <c r="D29" s="12" t="s">
        <v>29</v>
      </c>
      <c r="E29" s="12" t="s">
        <v>65</v>
      </c>
      <c r="F29" s="12">
        <v>2</v>
      </c>
      <c r="G29" s="12" t="s">
        <v>74</v>
      </c>
      <c r="H29" s="12" t="s">
        <v>221</v>
      </c>
      <c r="I29" s="12" t="s">
        <v>222</v>
      </c>
      <c r="J29" s="12" t="s">
        <v>223</v>
      </c>
      <c r="K29" s="12" t="s">
        <v>224</v>
      </c>
      <c r="L29" s="12" t="s">
        <v>35</v>
      </c>
      <c r="M29" s="12">
        <v>1</v>
      </c>
      <c r="N29" s="12" t="s">
        <v>225</v>
      </c>
      <c r="O29" s="12" t="s">
        <v>226</v>
      </c>
    </row>
    <row r="30" spans="1:15" ht="19.2">
      <c r="A30" s="11">
        <v>45533.407761736111</v>
      </c>
      <c r="B30" s="12" t="s">
        <v>15</v>
      </c>
      <c r="C30" s="12" t="s">
        <v>64</v>
      </c>
      <c r="D30" s="12" t="s">
        <v>17</v>
      </c>
      <c r="E30" s="12" t="s">
        <v>227</v>
      </c>
      <c r="F30" s="12">
        <v>3</v>
      </c>
      <c r="G30" s="12" t="s">
        <v>19</v>
      </c>
      <c r="H30" s="12" t="s">
        <v>57</v>
      </c>
      <c r="I30" s="12" t="s">
        <v>228</v>
      </c>
      <c r="J30" s="12" t="s">
        <v>229</v>
      </c>
      <c r="K30" s="12" t="s">
        <v>230</v>
      </c>
      <c r="L30" s="12" t="s">
        <v>134</v>
      </c>
      <c r="M30" s="12">
        <v>3</v>
      </c>
      <c r="N30" s="12" t="s">
        <v>231</v>
      </c>
      <c r="O30" s="12" t="s">
        <v>232</v>
      </c>
    </row>
    <row r="31" spans="1:15" ht="19.2">
      <c r="A31" s="11">
        <v>45540.440535254631</v>
      </c>
      <c r="B31" s="12" t="s">
        <v>15</v>
      </c>
      <c r="C31" s="12" t="s">
        <v>202</v>
      </c>
      <c r="D31" s="12" t="s">
        <v>17</v>
      </c>
      <c r="E31" s="12" t="s">
        <v>91</v>
      </c>
      <c r="F31" s="12">
        <v>3</v>
      </c>
      <c r="G31" s="12" t="s">
        <v>19</v>
      </c>
      <c r="H31" s="12" t="s">
        <v>233</v>
      </c>
      <c r="I31" s="12" t="s">
        <v>234</v>
      </c>
      <c r="J31" s="12" t="s">
        <v>235</v>
      </c>
      <c r="K31" s="12" t="s">
        <v>236</v>
      </c>
      <c r="L31" s="12" t="s">
        <v>95</v>
      </c>
      <c r="M31" s="12">
        <v>3</v>
      </c>
      <c r="N31" s="12" t="s">
        <v>237</v>
      </c>
      <c r="O31" s="12" t="s">
        <v>238</v>
      </c>
    </row>
    <row r="32" spans="1:15" ht="19.2">
      <c r="A32" s="11">
        <v>45540.443039837963</v>
      </c>
      <c r="B32" s="12" t="s">
        <v>15</v>
      </c>
      <c r="C32" s="12" t="s">
        <v>28</v>
      </c>
      <c r="D32" s="12" t="s">
        <v>17</v>
      </c>
      <c r="E32" s="12" t="s">
        <v>73</v>
      </c>
      <c r="F32" s="12">
        <v>2</v>
      </c>
      <c r="G32" s="12" t="s">
        <v>239</v>
      </c>
      <c r="H32" s="12" t="s">
        <v>240</v>
      </c>
      <c r="I32" s="12" t="s">
        <v>241</v>
      </c>
      <c r="J32" s="12" t="s">
        <v>242</v>
      </c>
      <c r="K32" s="12" t="s">
        <v>243</v>
      </c>
      <c r="L32" s="12" t="s">
        <v>87</v>
      </c>
      <c r="M32" s="12">
        <v>5</v>
      </c>
      <c r="N32" s="12" t="s">
        <v>244</v>
      </c>
      <c r="O32" s="12" t="s">
        <v>245</v>
      </c>
    </row>
    <row r="33" spans="1:15" ht="19.2">
      <c r="A33" s="11">
        <v>45541.404148993053</v>
      </c>
      <c r="B33" s="12" t="s">
        <v>27</v>
      </c>
      <c r="C33" s="12" t="s">
        <v>55</v>
      </c>
      <c r="D33" s="12" t="s">
        <v>17</v>
      </c>
      <c r="E33" s="12" t="s">
        <v>246</v>
      </c>
      <c r="F33" s="12">
        <v>4</v>
      </c>
      <c r="G33" s="12" t="s">
        <v>166</v>
      </c>
      <c r="H33" s="12" t="s">
        <v>247</v>
      </c>
      <c r="I33" s="12" t="s">
        <v>248</v>
      </c>
      <c r="J33" s="12" t="s">
        <v>249</v>
      </c>
      <c r="K33" s="12" t="s">
        <v>250</v>
      </c>
      <c r="L33" s="12" t="s">
        <v>134</v>
      </c>
      <c r="M33" s="12">
        <v>4</v>
      </c>
      <c r="N33" s="12" t="s">
        <v>251</v>
      </c>
      <c r="O33" s="12" t="s">
        <v>252</v>
      </c>
    </row>
    <row r="34" spans="1:15" ht="19.2">
      <c r="A34" s="11">
        <v>45541.469672013889</v>
      </c>
      <c r="B34" s="12" t="s">
        <v>15</v>
      </c>
      <c r="C34" s="12" t="s">
        <v>90</v>
      </c>
      <c r="D34" s="12" t="s">
        <v>47</v>
      </c>
      <c r="E34" s="12" t="s">
        <v>82</v>
      </c>
      <c r="F34" s="12">
        <v>2</v>
      </c>
      <c r="G34" s="12" t="s">
        <v>19</v>
      </c>
      <c r="H34" s="12" t="s">
        <v>253</v>
      </c>
      <c r="I34" s="12" t="s">
        <v>254</v>
      </c>
      <c r="J34" s="12" t="s">
        <v>255</v>
      </c>
      <c r="K34" s="12" t="s">
        <v>256</v>
      </c>
      <c r="L34" s="12" t="s">
        <v>257</v>
      </c>
      <c r="M34" s="12">
        <v>1</v>
      </c>
      <c r="N34" s="12" t="s">
        <v>258</v>
      </c>
      <c r="O34" s="12" t="s">
        <v>259</v>
      </c>
    </row>
    <row r="35" spans="1:15" ht="19.2">
      <c r="A35" s="11">
        <v>45541.815051724538</v>
      </c>
      <c r="B35" s="12" t="s">
        <v>15</v>
      </c>
      <c r="C35" s="12" t="s">
        <v>55</v>
      </c>
      <c r="D35" s="12" t="s">
        <v>47</v>
      </c>
      <c r="E35" s="12" t="s">
        <v>65</v>
      </c>
      <c r="F35" s="12">
        <v>1</v>
      </c>
      <c r="G35" s="12" t="s">
        <v>19</v>
      </c>
      <c r="H35" s="12" t="s">
        <v>113</v>
      </c>
      <c r="I35" s="12" t="s">
        <v>260</v>
      </c>
      <c r="J35" s="12" t="s">
        <v>261</v>
      </c>
      <c r="K35" s="12" t="s">
        <v>262</v>
      </c>
      <c r="L35" s="12" t="s">
        <v>52</v>
      </c>
      <c r="M35" s="12">
        <v>1</v>
      </c>
      <c r="N35" s="12" t="s">
        <v>263</v>
      </c>
      <c r="O35" s="12" t="s">
        <v>264</v>
      </c>
    </row>
    <row r="36" spans="1:15" ht="19.2">
      <c r="A36" s="11">
        <v>45543.474308495366</v>
      </c>
      <c r="B36" s="12" t="s">
        <v>27</v>
      </c>
      <c r="C36" s="12" t="s">
        <v>210</v>
      </c>
      <c r="D36" s="12" t="s">
        <v>188</v>
      </c>
      <c r="E36" s="12" t="s">
        <v>265</v>
      </c>
      <c r="F36" s="12">
        <v>3</v>
      </c>
      <c r="G36" s="12" t="s">
        <v>239</v>
      </c>
      <c r="H36" s="12" t="s">
        <v>240</v>
      </c>
      <c r="I36" s="12" t="s">
        <v>266</v>
      </c>
      <c r="J36" s="12" t="s">
        <v>267</v>
      </c>
      <c r="K36" s="12" t="s">
        <v>268</v>
      </c>
      <c r="L36" s="12" t="s">
        <v>269</v>
      </c>
      <c r="M36" s="12">
        <v>3</v>
      </c>
      <c r="N36" s="12" t="s">
        <v>270</v>
      </c>
      <c r="O36" s="12" t="s">
        <v>271</v>
      </c>
    </row>
    <row r="37" spans="1:15" ht="19.2">
      <c r="A37" s="11">
        <v>45543.981513333332</v>
      </c>
      <c r="B37" s="12" t="s">
        <v>15</v>
      </c>
      <c r="C37" s="12" t="s">
        <v>64</v>
      </c>
      <c r="D37" s="12" t="s">
        <v>47</v>
      </c>
      <c r="E37" s="12" t="s">
        <v>98</v>
      </c>
      <c r="F37" s="12">
        <v>2</v>
      </c>
      <c r="G37" s="12" t="s">
        <v>19</v>
      </c>
      <c r="H37" s="12" t="s">
        <v>172</v>
      </c>
      <c r="I37" s="12" t="s">
        <v>272</v>
      </c>
      <c r="J37" s="12" t="s">
        <v>273</v>
      </c>
      <c r="K37" s="12" t="s">
        <v>274</v>
      </c>
      <c r="L37" s="12" t="s">
        <v>125</v>
      </c>
      <c r="M37" s="12">
        <v>2</v>
      </c>
      <c r="N37" s="12" t="s">
        <v>275</v>
      </c>
      <c r="O37" s="12" t="s">
        <v>220</v>
      </c>
    </row>
    <row r="38" spans="1:15" ht="19.2">
      <c r="A38" s="11">
        <v>45544.443653090275</v>
      </c>
      <c r="B38" s="12" t="s">
        <v>15</v>
      </c>
      <c r="C38" s="12" t="s">
        <v>28</v>
      </c>
      <c r="D38" s="12" t="s">
        <v>47</v>
      </c>
      <c r="E38" s="12" t="s">
        <v>276</v>
      </c>
      <c r="F38" s="12">
        <v>5</v>
      </c>
      <c r="G38" s="12" t="s">
        <v>239</v>
      </c>
      <c r="H38" s="12" t="s">
        <v>189</v>
      </c>
      <c r="I38" s="12" t="s">
        <v>277</v>
      </c>
      <c r="J38" s="12" t="s">
        <v>277</v>
      </c>
      <c r="K38" s="12" t="s">
        <v>277</v>
      </c>
      <c r="L38" s="12" t="s">
        <v>134</v>
      </c>
      <c r="M38" s="12">
        <v>1</v>
      </c>
      <c r="N38" s="12" t="s">
        <v>277</v>
      </c>
      <c r="O38" s="12" t="s">
        <v>15</v>
      </c>
    </row>
    <row r="39" spans="1:15" ht="19.2">
      <c r="A39" s="11">
        <v>45544.449958541663</v>
      </c>
      <c r="B39" s="12" t="s">
        <v>178</v>
      </c>
      <c r="C39" s="12" t="s">
        <v>97</v>
      </c>
      <c r="D39" s="12" t="s">
        <v>29</v>
      </c>
      <c r="E39" s="12" t="s">
        <v>278</v>
      </c>
      <c r="F39" s="12">
        <v>4</v>
      </c>
      <c r="G39" s="12" t="s">
        <v>19</v>
      </c>
      <c r="H39" s="12" t="s">
        <v>279</v>
      </c>
      <c r="I39" s="12" t="s">
        <v>280</v>
      </c>
      <c r="J39" s="12" t="s">
        <v>281</v>
      </c>
      <c r="K39" s="12" t="s">
        <v>282</v>
      </c>
      <c r="L39" s="12" t="s">
        <v>70</v>
      </c>
      <c r="M39" s="12">
        <v>2</v>
      </c>
      <c r="N39" s="12" t="s">
        <v>283</v>
      </c>
      <c r="O39" s="12" t="s">
        <v>284</v>
      </c>
    </row>
    <row r="40" spans="1:15" ht="19.2">
      <c r="A40" s="11">
        <v>45544.451211747684</v>
      </c>
      <c r="B40" s="12" t="s">
        <v>15</v>
      </c>
      <c r="C40" s="12" t="s">
        <v>16</v>
      </c>
      <c r="D40" s="12" t="s">
        <v>29</v>
      </c>
      <c r="E40" s="12" t="s">
        <v>285</v>
      </c>
      <c r="F40" s="12">
        <v>1</v>
      </c>
      <c r="G40" s="12" t="s">
        <v>19</v>
      </c>
      <c r="H40" s="12" t="s">
        <v>286</v>
      </c>
      <c r="I40" s="12" t="s">
        <v>287</v>
      </c>
      <c r="J40" s="12" t="s">
        <v>288</v>
      </c>
      <c r="K40" s="12" t="s">
        <v>289</v>
      </c>
      <c r="L40" s="12" t="s">
        <v>290</v>
      </c>
      <c r="M40" s="12">
        <v>2</v>
      </c>
      <c r="N40" s="12" t="s">
        <v>291</v>
      </c>
      <c r="O40" s="12" t="s">
        <v>292</v>
      </c>
    </row>
    <row r="41" spans="1:15" ht="19.2">
      <c r="A41" s="11">
        <v>45544.454074039357</v>
      </c>
      <c r="B41" s="12" t="s">
        <v>15</v>
      </c>
      <c r="C41" s="12" t="s">
        <v>38</v>
      </c>
      <c r="D41" s="12" t="s">
        <v>17</v>
      </c>
      <c r="E41" s="12" t="s">
        <v>293</v>
      </c>
      <c r="F41" s="12">
        <v>3</v>
      </c>
      <c r="G41" s="12" t="s">
        <v>19</v>
      </c>
      <c r="H41" s="12" t="s">
        <v>143</v>
      </c>
      <c r="I41" s="12" t="s">
        <v>294</v>
      </c>
      <c r="J41" s="12" t="s">
        <v>295</v>
      </c>
      <c r="K41" s="12" t="s">
        <v>296</v>
      </c>
      <c r="L41" s="12" t="s">
        <v>297</v>
      </c>
      <c r="M41" s="12">
        <v>4</v>
      </c>
      <c r="N41" s="12" t="s">
        <v>298</v>
      </c>
      <c r="O41" s="12" t="s">
        <v>299</v>
      </c>
    </row>
    <row r="42" spans="1:15" ht="19.2">
      <c r="A42" s="11">
        <v>45544.455965532412</v>
      </c>
      <c r="B42" s="12" t="s">
        <v>15</v>
      </c>
      <c r="C42" s="12" t="s">
        <v>128</v>
      </c>
      <c r="D42" s="12" t="s">
        <v>17</v>
      </c>
      <c r="E42" s="12" t="s">
        <v>276</v>
      </c>
      <c r="F42" s="12">
        <v>3</v>
      </c>
      <c r="G42" s="12" t="s">
        <v>19</v>
      </c>
      <c r="H42" s="12" t="s">
        <v>300</v>
      </c>
      <c r="I42" s="12" t="s">
        <v>301</v>
      </c>
      <c r="J42" s="12" t="s">
        <v>302</v>
      </c>
      <c r="K42" s="12" t="s">
        <v>303</v>
      </c>
      <c r="L42" s="12" t="s">
        <v>134</v>
      </c>
      <c r="M42" s="12">
        <v>3</v>
      </c>
      <c r="N42" s="12" t="s">
        <v>304</v>
      </c>
      <c r="O42" s="12" t="s">
        <v>305</v>
      </c>
    </row>
    <row r="43" spans="1:15" ht="19.2">
      <c r="A43" s="11">
        <v>45544.460918668978</v>
      </c>
      <c r="B43" s="12" t="s">
        <v>178</v>
      </c>
      <c r="C43" s="12" t="s">
        <v>105</v>
      </c>
      <c r="D43" s="12" t="s">
        <v>17</v>
      </c>
      <c r="E43" s="12" t="s">
        <v>306</v>
      </c>
      <c r="F43" s="12">
        <v>3</v>
      </c>
      <c r="G43" s="12" t="s">
        <v>19</v>
      </c>
      <c r="H43" s="12" t="s">
        <v>189</v>
      </c>
      <c r="I43" s="12" t="s">
        <v>181</v>
      </c>
      <c r="J43" s="12" t="s">
        <v>109</v>
      </c>
      <c r="K43" s="12" t="s">
        <v>307</v>
      </c>
      <c r="L43" s="12" t="s">
        <v>117</v>
      </c>
      <c r="M43" s="12">
        <v>3</v>
      </c>
      <c r="N43" s="12" t="s">
        <v>180</v>
      </c>
      <c r="O43" s="12" t="s">
        <v>135</v>
      </c>
    </row>
    <row r="44" spans="1:15" ht="19.2">
      <c r="A44" s="11">
        <v>45544.461100393513</v>
      </c>
      <c r="B44" s="12" t="s">
        <v>15</v>
      </c>
      <c r="C44" s="12" t="s">
        <v>90</v>
      </c>
      <c r="D44" s="12" t="s">
        <v>29</v>
      </c>
      <c r="E44" s="12" t="s">
        <v>129</v>
      </c>
      <c r="F44" s="12">
        <v>4</v>
      </c>
      <c r="G44" s="12" t="s">
        <v>166</v>
      </c>
      <c r="H44" s="12" t="s">
        <v>113</v>
      </c>
      <c r="I44" s="12" t="s">
        <v>308</v>
      </c>
      <c r="J44" s="12" t="s">
        <v>309</v>
      </c>
      <c r="K44" s="12" t="s">
        <v>310</v>
      </c>
      <c r="L44" s="12" t="s">
        <v>52</v>
      </c>
      <c r="M44" s="12">
        <v>4</v>
      </c>
      <c r="N44" s="12" t="s">
        <v>308</v>
      </c>
      <c r="O44" s="12" t="s">
        <v>54</v>
      </c>
    </row>
    <row r="45" spans="1:15" ht="19.2">
      <c r="A45" s="11">
        <v>45544.482937511573</v>
      </c>
      <c r="B45" s="12" t="s">
        <v>178</v>
      </c>
      <c r="C45" s="12" t="s">
        <v>90</v>
      </c>
      <c r="D45" s="12" t="s">
        <v>29</v>
      </c>
      <c r="E45" s="12" t="s">
        <v>65</v>
      </c>
      <c r="F45" s="12">
        <v>3</v>
      </c>
      <c r="G45" s="12" t="s">
        <v>19</v>
      </c>
      <c r="H45" s="12" t="s">
        <v>48</v>
      </c>
      <c r="I45" s="12" t="s">
        <v>311</v>
      </c>
      <c r="J45" s="12" t="s">
        <v>312</v>
      </c>
      <c r="K45" s="12" t="s">
        <v>313</v>
      </c>
      <c r="L45" s="12" t="s">
        <v>117</v>
      </c>
      <c r="M45" s="12">
        <v>3</v>
      </c>
      <c r="N45" s="12" t="s">
        <v>178</v>
      </c>
      <c r="O45" s="12" t="s">
        <v>54</v>
      </c>
    </row>
    <row r="46" spans="1:15" ht="19.2">
      <c r="A46" s="11">
        <v>45544.48920546296</v>
      </c>
      <c r="B46" s="12" t="s">
        <v>27</v>
      </c>
      <c r="C46" s="12" t="s">
        <v>16</v>
      </c>
      <c r="D46" s="12" t="s">
        <v>17</v>
      </c>
      <c r="E46" s="12" t="s">
        <v>165</v>
      </c>
      <c r="F46" s="12">
        <v>2</v>
      </c>
      <c r="G46" s="12" t="s">
        <v>19</v>
      </c>
      <c r="H46" s="12" t="s">
        <v>314</v>
      </c>
      <c r="I46" s="12" t="s">
        <v>315</v>
      </c>
      <c r="J46" s="12" t="s">
        <v>316</v>
      </c>
      <c r="K46" s="12" t="s">
        <v>317</v>
      </c>
      <c r="L46" s="12" t="s">
        <v>134</v>
      </c>
      <c r="M46" s="12">
        <v>2</v>
      </c>
      <c r="N46" s="12" t="s">
        <v>318</v>
      </c>
      <c r="O46" s="12" t="s">
        <v>318</v>
      </c>
    </row>
    <row r="47" spans="1:15" ht="19.2">
      <c r="A47" s="11">
        <v>45544.491204409722</v>
      </c>
      <c r="B47" s="12" t="s">
        <v>15</v>
      </c>
      <c r="C47" s="12" t="s">
        <v>120</v>
      </c>
      <c r="D47" s="12" t="s">
        <v>17</v>
      </c>
      <c r="E47" s="12" t="s">
        <v>319</v>
      </c>
      <c r="F47" s="12">
        <v>4</v>
      </c>
      <c r="G47" s="12" t="s">
        <v>74</v>
      </c>
      <c r="H47" s="12" t="s">
        <v>196</v>
      </c>
      <c r="I47" s="12" t="s">
        <v>320</v>
      </c>
      <c r="J47" s="12" t="s">
        <v>321</v>
      </c>
      <c r="K47" s="12" t="s">
        <v>322</v>
      </c>
      <c r="L47" s="12" t="s">
        <v>323</v>
      </c>
      <c r="M47" s="12">
        <v>5</v>
      </c>
      <c r="N47" s="12" t="s">
        <v>324</v>
      </c>
      <c r="O47" s="12" t="s">
        <v>325</v>
      </c>
    </row>
    <row r="48" spans="1:15" ht="19.2">
      <c r="A48" s="11">
        <v>45544.494448229168</v>
      </c>
      <c r="B48" s="12" t="s">
        <v>15</v>
      </c>
      <c r="C48" s="12" t="s">
        <v>38</v>
      </c>
      <c r="D48" s="12" t="s">
        <v>47</v>
      </c>
      <c r="E48" s="12" t="s">
        <v>129</v>
      </c>
      <c r="F48" s="12">
        <v>3</v>
      </c>
      <c r="G48" s="12" t="s">
        <v>74</v>
      </c>
      <c r="H48" s="12" t="s">
        <v>113</v>
      </c>
      <c r="I48" s="12" t="s">
        <v>135</v>
      </c>
      <c r="J48" s="12" t="s">
        <v>135</v>
      </c>
      <c r="K48" s="12" t="s">
        <v>135</v>
      </c>
      <c r="L48" s="12" t="s">
        <v>326</v>
      </c>
      <c r="M48" s="12">
        <v>2</v>
      </c>
      <c r="N48" s="12" t="s">
        <v>327</v>
      </c>
      <c r="O48" s="12" t="s">
        <v>327</v>
      </c>
    </row>
    <row r="49" spans="1:15" ht="19.2">
      <c r="A49" s="11">
        <v>45544.5230290162</v>
      </c>
      <c r="B49" s="12" t="s">
        <v>15</v>
      </c>
      <c r="C49" s="12" t="s">
        <v>90</v>
      </c>
      <c r="D49" s="12" t="s">
        <v>47</v>
      </c>
      <c r="E49" s="12" t="s">
        <v>276</v>
      </c>
      <c r="F49" s="12">
        <v>3</v>
      </c>
      <c r="G49" s="12" t="s">
        <v>19</v>
      </c>
      <c r="H49" s="12" t="s">
        <v>48</v>
      </c>
      <c r="I49" s="12" t="s">
        <v>328</v>
      </c>
      <c r="J49" s="12" t="s">
        <v>329</v>
      </c>
      <c r="K49" s="12" t="s">
        <v>330</v>
      </c>
      <c r="L49" s="12" t="s">
        <v>35</v>
      </c>
      <c r="M49" s="12">
        <v>3</v>
      </c>
      <c r="N49" s="12" t="s">
        <v>331</v>
      </c>
      <c r="O49" s="12" t="s">
        <v>15</v>
      </c>
    </row>
    <row r="50" spans="1:15" ht="19.2">
      <c r="A50" s="11">
        <v>45544.935836261575</v>
      </c>
      <c r="B50" s="12" t="s">
        <v>178</v>
      </c>
      <c r="C50" s="12" t="s">
        <v>332</v>
      </c>
      <c r="D50" s="12" t="s">
        <v>188</v>
      </c>
      <c r="E50" s="12" t="s">
        <v>333</v>
      </c>
      <c r="F50" s="12">
        <v>5</v>
      </c>
      <c r="G50" s="12" t="s">
        <v>239</v>
      </c>
      <c r="H50" s="12" t="s">
        <v>83</v>
      </c>
      <c r="I50" s="12" t="s">
        <v>334</v>
      </c>
      <c r="J50" s="12" t="s">
        <v>334</v>
      </c>
      <c r="K50" s="12" t="s">
        <v>334</v>
      </c>
      <c r="L50" s="12" t="s">
        <v>326</v>
      </c>
      <c r="M50" s="12">
        <v>1</v>
      </c>
      <c r="N50" s="12" t="s">
        <v>334</v>
      </c>
      <c r="O50" s="12" t="s">
        <v>334</v>
      </c>
    </row>
    <row r="51" spans="1:15" ht="19.2">
      <c r="A51" s="11">
        <v>45545.447417476855</v>
      </c>
      <c r="B51" s="12" t="s">
        <v>27</v>
      </c>
      <c r="C51" s="12" t="s">
        <v>64</v>
      </c>
      <c r="D51" s="12" t="s">
        <v>47</v>
      </c>
      <c r="E51" s="12" t="s">
        <v>293</v>
      </c>
      <c r="F51" s="12">
        <v>2</v>
      </c>
      <c r="G51" s="12" t="s">
        <v>19</v>
      </c>
      <c r="H51" s="12" t="s">
        <v>335</v>
      </c>
      <c r="I51" s="12" t="s">
        <v>336</v>
      </c>
      <c r="J51" s="12" t="s">
        <v>337</v>
      </c>
      <c r="K51" s="12" t="s">
        <v>338</v>
      </c>
      <c r="L51" s="12" t="s">
        <v>61</v>
      </c>
      <c r="M51" s="12">
        <v>2</v>
      </c>
      <c r="N51" s="12" t="s">
        <v>298</v>
      </c>
      <c r="O51" s="12" t="s">
        <v>15</v>
      </c>
    </row>
    <row r="52" spans="1:15" ht="19.2">
      <c r="A52" s="11">
        <v>45546.208598206023</v>
      </c>
      <c r="B52" s="12" t="s">
        <v>15</v>
      </c>
      <c r="C52" s="12" t="s">
        <v>339</v>
      </c>
      <c r="D52" s="12" t="s">
        <v>17</v>
      </c>
      <c r="E52" s="12" t="s">
        <v>293</v>
      </c>
      <c r="F52" s="12">
        <v>3</v>
      </c>
      <c r="G52" s="12" t="s">
        <v>239</v>
      </c>
      <c r="H52" s="12" t="s">
        <v>340</v>
      </c>
      <c r="I52" s="12" t="s">
        <v>341</v>
      </c>
      <c r="J52" s="12" t="s">
        <v>342</v>
      </c>
      <c r="K52" s="12" t="s">
        <v>343</v>
      </c>
      <c r="L52" s="12" t="s">
        <v>344</v>
      </c>
      <c r="M52" s="12">
        <v>3</v>
      </c>
      <c r="N52" s="12" t="s">
        <v>345</v>
      </c>
      <c r="O52" s="12" t="s">
        <v>346</v>
      </c>
    </row>
    <row r="53" spans="1:15" ht="19.2">
      <c r="A53" s="11">
        <v>45548.347894525461</v>
      </c>
      <c r="B53" s="12" t="s">
        <v>15</v>
      </c>
      <c r="C53" s="12" t="s">
        <v>90</v>
      </c>
      <c r="D53" s="12" t="s">
        <v>17</v>
      </c>
      <c r="E53" s="12" t="s">
        <v>65</v>
      </c>
      <c r="F53" s="12">
        <v>2</v>
      </c>
      <c r="G53" s="12" t="s">
        <v>19</v>
      </c>
      <c r="H53" s="12" t="s">
        <v>300</v>
      </c>
      <c r="I53" s="12" t="s">
        <v>347</v>
      </c>
      <c r="J53" s="12" t="s">
        <v>348</v>
      </c>
      <c r="K53" s="12" t="s">
        <v>349</v>
      </c>
      <c r="L53" s="12" t="s">
        <v>52</v>
      </c>
      <c r="M53" s="12">
        <v>3</v>
      </c>
      <c r="N53" s="12" t="s">
        <v>350</v>
      </c>
      <c r="O53" s="12" t="s">
        <v>220</v>
      </c>
    </row>
    <row r="54" spans="1:15" ht="19.2">
      <c r="A54" s="11">
        <v>45548.407771932871</v>
      </c>
      <c r="B54" s="12" t="s">
        <v>27</v>
      </c>
      <c r="C54" s="12" t="s">
        <v>332</v>
      </c>
      <c r="D54" s="12" t="s">
        <v>17</v>
      </c>
      <c r="E54" s="12" t="s">
        <v>129</v>
      </c>
      <c r="F54" s="12">
        <v>2</v>
      </c>
      <c r="G54" s="12" t="s">
        <v>19</v>
      </c>
      <c r="H54" s="12" t="s">
        <v>300</v>
      </c>
      <c r="I54" s="12" t="s">
        <v>351</v>
      </c>
      <c r="J54" s="12" t="s">
        <v>352</v>
      </c>
      <c r="K54" s="12" t="s">
        <v>353</v>
      </c>
      <c r="L54" s="12" t="s">
        <v>354</v>
      </c>
      <c r="M54" s="12">
        <v>3</v>
      </c>
      <c r="N54" s="12" t="s">
        <v>355</v>
      </c>
      <c r="O54" s="12" t="s">
        <v>356</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E43AF-EDBF-4F07-BA59-03561640EA38}">
  <dimension ref="A1:D55"/>
  <sheetViews>
    <sheetView topLeftCell="A4" workbookViewId="0">
      <selection activeCell="C21" sqref="C21"/>
    </sheetView>
  </sheetViews>
  <sheetFormatPr defaultRowHeight="13.8"/>
  <cols>
    <col min="1" max="1" width="96.33203125" style="4" customWidth="1"/>
    <col min="2" max="2" width="8.88671875" style="4"/>
    <col min="3" max="3" width="34.44140625" style="4" customWidth="1"/>
    <col min="4" max="4" width="15.109375" style="4" customWidth="1"/>
    <col min="5" max="16384" width="8.88671875" style="4"/>
  </cols>
  <sheetData>
    <row r="1" spans="1:4" ht="31.8" customHeight="1">
      <c r="A1" s="84" t="s">
        <v>9</v>
      </c>
    </row>
    <row r="2" spans="1:4" ht="59.4" customHeight="1">
      <c r="A2" s="57" t="s">
        <v>22</v>
      </c>
    </row>
    <row r="3" spans="1:4">
      <c r="A3" s="58" t="s">
        <v>33</v>
      </c>
    </row>
    <row r="4" spans="1:4">
      <c r="A4" s="59" t="s">
        <v>42</v>
      </c>
    </row>
    <row r="5" spans="1:4">
      <c r="A5" s="60" t="s">
        <v>50</v>
      </c>
    </row>
    <row r="6" spans="1:4">
      <c r="A6" s="58" t="s">
        <v>59</v>
      </c>
    </row>
    <row r="7" spans="1:4">
      <c r="A7" s="60" t="s">
        <v>68</v>
      </c>
      <c r="C7" s="21"/>
      <c r="D7" s="16" t="s">
        <v>359</v>
      </c>
    </row>
    <row r="8" spans="1:4" ht="39" customHeight="1">
      <c r="A8" s="61" t="s">
        <v>387</v>
      </c>
      <c r="C8" s="72" t="s">
        <v>437</v>
      </c>
      <c r="D8" s="16">
        <v>11</v>
      </c>
    </row>
    <row r="9" spans="1:4" ht="27.6">
      <c r="A9" s="58" t="s">
        <v>85</v>
      </c>
      <c r="C9" s="73" t="s">
        <v>438</v>
      </c>
      <c r="D9" s="16">
        <v>7</v>
      </c>
    </row>
    <row r="10" spans="1:4">
      <c r="A10" s="62" t="s">
        <v>93</v>
      </c>
      <c r="C10" s="74" t="s">
        <v>439</v>
      </c>
      <c r="D10" s="16">
        <v>5</v>
      </c>
    </row>
    <row r="11" spans="1:4" ht="27.6">
      <c r="A11" s="63" t="s">
        <v>388</v>
      </c>
      <c r="C11" s="75" t="s">
        <v>440</v>
      </c>
      <c r="D11" s="16">
        <v>5</v>
      </c>
    </row>
    <row r="12" spans="1:4">
      <c r="A12" s="59" t="s">
        <v>109</v>
      </c>
      <c r="C12" s="76" t="s">
        <v>337</v>
      </c>
      <c r="D12" s="16">
        <v>3</v>
      </c>
    </row>
    <row r="13" spans="1:4" ht="27.6">
      <c r="A13" s="61" t="s">
        <v>115</v>
      </c>
      <c r="C13" s="77" t="s">
        <v>441</v>
      </c>
      <c r="D13" s="16">
        <v>3</v>
      </c>
    </row>
    <row r="14" spans="1:4" ht="78.599999999999994" customHeight="1">
      <c r="A14" s="64" t="s">
        <v>389</v>
      </c>
      <c r="C14" s="78" t="s">
        <v>442</v>
      </c>
      <c r="D14" s="16">
        <v>3</v>
      </c>
    </row>
    <row r="15" spans="1:4">
      <c r="A15" s="142" t="s">
        <v>132</v>
      </c>
      <c r="C15" s="79" t="s">
        <v>443</v>
      </c>
      <c r="D15" s="16">
        <v>6</v>
      </c>
    </row>
    <row r="16" spans="1:4">
      <c r="A16" s="143"/>
      <c r="C16" s="80" t="s">
        <v>445</v>
      </c>
      <c r="D16" s="16">
        <v>4</v>
      </c>
    </row>
    <row r="17" spans="1:4">
      <c r="A17" s="66" t="s">
        <v>139</v>
      </c>
      <c r="C17" s="82" t="s">
        <v>444</v>
      </c>
      <c r="D17" s="16">
        <v>4</v>
      </c>
    </row>
    <row r="18" spans="1:4" ht="27.6">
      <c r="A18" s="67" t="s">
        <v>425</v>
      </c>
      <c r="C18" s="81" t="s">
        <v>431</v>
      </c>
      <c r="D18" s="16">
        <v>2</v>
      </c>
    </row>
    <row r="19" spans="1:4">
      <c r="A19" s="58" t="s">
        <v>153</v>
      </c>
    </row>
    <row r="20" spans="1:4">
      <c r="A20" s="68" t="s">
        <v>159</v>
      </c>
    </row>
    <row r="21" spans="1:4">
      <c r="A21" s="65" t="s">
        <v>169</v>
      </c>
    </row>
    <row r="22" spans="1:4">
      <c r="A22" s="65" t="s">
        <v>174</v>
      </c>
    </row>
    <row r="23" spans="1:4">
      <c r="A23" s="68" t="s">
        <v>181</v>
      </c>
    </row>
    <row r="24" spans="1:4">
      <c r="A24" s="69" t="s">
        <v>184</v>
      </c>
    </row>
    <row r="25" spans="1:4">
      <c r="A25" s="62" t="s">
        <v>191</v>
      </c>
    </row>
    <row r="26" spans="1:4" ht="27.6">
      <c r="A26" s="61" t="s">
        <v>390</v>
      </c>
    </row>
    <row r="27" spans="1:4" ht="27.6">
      <c r="A27" s="64" t="s">
        <v>391</v>
      </c>
    </row>
    <row r="28" spans="1:4">
      <c r="A28" s="68" t="s">
        <v>212</v>
      </c>
    </row>
    <row r="29" spans="1:4">
      <c r="A29" s="62" t="s">
        <v>217</v>
      </c>
    </row>
    <row r="30" spans="1:4">
      <c r="A30" s="68" t="s">
        <v>223</v>
      </c>
    </row>
    <row r="31" spans="1:4" ht="27.6">
      <c r="A31" s="63" t="s">
        <v>392</v>
      </c>
    </row>
    <row r="32" spans="1:4">
      <c r="A32" s="70" t="s">
        <v>235</v>
      </c>
    </row>
    <row r="33" spans="1:1">
      <c r="A33" s="62" t="s">
        <v>242</v>
      </c>
    </row>
    <row r="34" spans="1:1" ht="93" customHeight="1">
      <c r="A34" s="63" t="s">
        <v>393</v>
      </c>
    </row>
    <row r="35" spans="1:1" ht="47.4" customHeight="1">
      <c r="A35" s="61" t="s">
        <v>394</v>
      </c>
    </row>
    <row r="36" spans="1:1" ht="31.2" customHeight="1">
      <c r="A36" s="63" t="s">
        <v>395</v>
      </c>
    </row>
    <row r="37" spans="1:1">
      <c r="A37" s="66" t="s">
        <v>267</v>
      </c>
    </row>
    <row r="38" spans="1:1">
      <c r="A38" s="58" t="s">
        <v>273</v>
      </c>
    </row>
    <row r="39" spans="1:1">
      <c r="A39" s="71" t="s">
        <v>277</v>
      </c>
    </row>
    <row r="40" spans="1:1">
      <c r="A40" s="60" t="s">
        <v>281</v>
      </c>
    </row>
    <row r="41" spans="1:1" ht="27.6">
      <c r="A41" s="61" t="s">
        <v>396</v>
      </c>
    </row>
    <row r="42" spans="1:1">
      <c r="A42" s="83" t="s">
        <v>295</v>
      </c>
    </row>
    <row r="43" spans="1:1">
      <c r="A43" s="83" t="s">
        <v>302</v>
      </c>
    </row>
    <row r="44" spans="1:1">
      <c r="A44" s="59" t="s">
        <v>109</v>
      </c>
    </row>
    <row r="45" spans="1:1">
      <c r="A45" s="60" t="s">
        <v>309</v>
      </c>
    </row>
    <row r="46" spans="1:1">
      <c r="A46" s="83" t="s">
        <v>312</v>
      </c>
    </row>
    <row r="47" spans="1:1">
      <c r="A47" s="62" t="s">
        <v>316</v>
      </c>
    </row>
    <row r="48" spans="1:1">
      <c r="A48" s="68" t="s">
        <v>321</v>
      </c>
    </row>
    <row r="49" spans="1:1">
      <c r="A49" s="68" t="s">
        <v>135</v>
      </c>
    </row>
    <row r="50" spans="1:1">
      <c r="A50" s="59" t="s">
        <v>329</v>
      </c>
    </row>
    <row r="51" spans="1:1">
      <c r="A51" s="71" t="s">
        <v>334</v>
      </c>
    </row>
    <row r="52" spans="1:1">
      <c r="A52" s="70" t="s">
        <v>337</v>
      </c>
    </row>
    <row r="53" spans="1:1">
      <c r="A53" s="83" t="s">
        <v>342</v>
      </c>
    </row>
    <row r="54" spans="1:1" ht="43.8" customHeight="1">
      <c r="A54" s="61" t="s">
        <v>397</v>
      </c>
    </row>
    <row r="55" spans="1:1">
      <c r="A55" s="66" t="s">
        <v>352</v>
      </c>
    </row>
  </sheetData>
  <mergeCells count="1">
    <mergeCell ref="A15:A1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A053D-059E-49B8-8A59-AE6D381723D1}">
  <dimension ref="A1:E54"/>
  <sheetViews>
    <sheetView zoomScale="86" workbookViewId="0">
      <selection activeCell="B14" sqref="B14"/>
    </sheetView>
  </sheetViews>
  <sheetFormatPr defaultRowHeight="13.8"/>
  <cols>
    <col min="1" max="1" width="118" style="4" customWidth="1"/>
    <col min="2" max="3" width="8.88671875" style="4"/>
    <col min="4" max="4" width="39.5546875" style="4" customWidth="1"/>
    <col min="5" max="5" width="16.21875" style="4" customWidth="1"/>
    <col min="6" max="16384" width="8.88671875" style="4"/>
  </cols>
  <sheetData>
    <row r="1" spans="1:5" ht="36.6" customHeight="1">
      <c r="A1" s="103" t="s">
        <v>426</v>
      </c>
    </row>
    <row r="2" spans="1:5" ht="55.2">
      <c r="A2" s="87" t="s">
        <v>23</v>
      </c>
    </row>
    <row r="3" spans="1:5">
      <c r="A3" s="89" t="s">
        <v>34</v>
      </c>
    </row>
    <row r="4" spans="1:5">
      <c r="A4" s="88" t="s">
        <v>43</v>
      </c>
    </row>
    <row r="5" spans="1:5">
      <c r="A5" s="89" t="s">
        <v>51</v>
      </c>
      <c r="D5" s="21"/>
      <c r="E5" s="40" t="s">
        <v>359</v>
      </c>
    </row>
    <row r="6" spans="1:5" ht="23.4" customHeight="1">
      <c r="A6" s="89" t="s">
        <v>60</v>
      </c>
      <c r="D6" s="136" t="s">
        <v>450</v>
      </c>
      <c r="E6" s="40">
        <v>9</v>
      </c>
    </row>
    <row r="7" spans="1:5" ht="19.8" customHeight="1">
      <c r="A7" s="102" t="s">
        <v>69</v>
      </c>
      <c r="D7" s="137" t="s">
        <v>185</v>
      </c>
      <c r="E7" s="40">
        <v>6</v>
      </c>
    </row>
    <row r="8" spans="1:5" ht="55.2">
      <c r="A8" s="87" t="s">
        <v>398</v>
      </c>
      <c r="D8" s="138" t="s">
        <v>447</v>
      </c>
      <c r="E8" s="40">
        <v>6</v>
      </c>
    </row>
    <row r="9" spans="1:5" ht="27.6">
      <c r="A9" s="97" t="s">
        <v>86</v>
      </c>
      <c r="D9" s="78" t="s">
        <v>448</v>
      </c>
      <c r="E9" s="40">
        <v>2</v>
      </c>
    </row>
    <row r="10" spans="1:5" ht="31.2" customHeight="1">
      <c r="A10" s="95" t="s">
        <v>94</v>
      </c>
      <c r="D10" s="73" t="s">
        <v>449</v>
      </c>
      <c r="E10" s="40">
        <v>3</v>
      </c>
    </row>
    <row r="11" spans="1:5" ht="21" customHeight="1">
      <c r="A11" s="96" t="s">
        <v>102</v>
      </c>
      <c r="D11" s="139" t="s">
        <v>446</v>
      </c>
      <c r="E11" s="40">
        <v>3</v>
      </c>
    </row>
    <row r="12" spans="1:5" ht="36" customHeight="1">
      <c r="A12" s="93" t="s">
        <v>110</v>
      </c>
      <c r="D12" s="104" t="s">
        <v>471</v>
      </c>
      <c r="E12" s="40">
        <v>9</v>
      </c>
    </row>
    <row r="13" spans="1:5" ht="33.6" customHeight="1">
      <c r="A13" s="91" t="s">
        <v>427</v>
      </c>
      <c r="D13" s="94" t="s">
        <v>452</v>
      </c>
      <c r="E13" s="40">
        <v>15</v>
      </c>
    </row>
    <row r="14" spans="1:5" ht="41.4">
      <c r="A14" s="91" t="s">
        <v>124</v>
      </c>
    </row>
    <row r="15" spans="1:5">
      <c r="A15" s="93" t="s">
        <v>133</v>
      </c>
    </row>
    <row r="16" spans="1:5">
      <c r="A16" s="88" t="s">
        <v>140</v>
      </c>
    </row>
    <row r="17" spans="1:1">
      <c r="A17" s="88" t="s">
        <v>146</v>
      </c>
    </row>
    <row r="18" spans="1:1">
      <c r="A18" s="95" t="s">
        <v>154</v>
      </c>
    </row>
    <row r="19" spans="1:1">
      <c r="A19" s="95" t="s">
        <v>160</v>
      </c>
    </row>
    <row r="20" spans="1:1">
      <c r="A20" s="99" t="s">
        <v>170</v>
      </c>
    </row>
    <row r="21" spans="1:1">
      <c r="A21" s="95" t="s">
        <v>175</v>
      </c>
    </row>
    <row r="22" spans="1:1">
      <c r="A22" s="93" t="s">
        <v>180</v>
      </c>
    </row>
    <row r="23" spans="1:1">
      <c r="A23" s="88" t="s">
        <v>185</v>
      </c>
    </row>
    <row r="24" spans="1:1">
      <c r="A24" s="97" t="s">
        <v>192</v>
      </c>
    </row>
    <row r="25" spans="1:1" ht="27.6">
      <c r="A25" s="98" t="s">
        <v>199</v>
      </c>
    </row>
    <row r="26" spans="1:1" ht="33" customHeight="1">
      <c r="A26" s="98" t="s">
        <v>206</v>
      </c>
    </row>
    <row r="27" spans="1:1">
      <c r="A27" s="93" t="s">
        <v>213</v>
      </c>
    </row>
    <row r="28" spans="1:1" ht="27.6">
      <c r="A28" s="87" t="s">
        <v>218</v>
      </c>
    </row>
    <row r="29" spans="1:1">
      <c r="A29" s="88" t="s">
        <v>224</v>
      </c>
    </row>
    <row r="30" spans="1:1" ht="36" customHeight="1">
      <c r="A30" s="91" t="s">
        <v>230</v>
      </c>
    </row>
    <row r="31" spans="1:1" ht="27.6">
      <c r="A31" s="101" t="s">
        <v>236</v>
      </c>
    </row>
    <row r="32" spans="1:1">
      <c r="A32" s="89" t="s">
        <v>243</v>
      </c>
    </row>
    <row r="33" spans="1:1" ht="99.6" customHeight="1">
      <c r="A33" s="90" t="s">
        <v>250</v>
      </c>
    </row>
    <row r="34" spans="1:1">
      <c r="A34" s="89" t="s">
        <v>256</v>
      </c>
    </row>
    <row r="35" spans="1:1" ht="27.6">
      <c r="A35" s="100" t="s">
        <v>428</v>
      </c>
    </row>
    <row r="36" spans="1:1">
      <c r="A36" s="95" t="s">
        <v>268</v>
      </c>
    </row>
    <row r="37" spans="1:1">
      <c r="A37" s="95" t="s">
        <v>274</v>
      </c>
    </row>
    <row r="38" spans="1:1">
      <c r="A38" s="93" t="s">
        <v>277</v>
      </c>
    </row>
    <row r="39" spans="1:1">
      <c r="A39" s="99" t="s">
        <v>282</v>
      </c>
    </row>
    <row r="40" spans="1:1" ht="41.4">
      <c r="A40" s="91" t="s">
        <v>399</v>
      </c>
    </row>
    <row r="41" spans="1:1">
      <c r="A41" s="88" t="s">
        <v>296</v>
      </c>
    </row>
    <row r="42" spans="1:1">
      <c r="A42" s="93" t="s">
        <v>303</v>
      </c>
    </row>
    <row r="43" spans="1:1">
      <c r="A43" s="93" t="s">
        <v>307</v>
      </c>
    </row>
    <row r="44" spans="1:1">
      <c r="A44" s="93" t="s">
        <v>310</v>
      </c>
    </row>
    <row r="45" spans="1:1">
      <c r="A45" s="93" t="s">
        <v>313</v>
      </c>
    </row>
    <row r="46" spans="1:1">
      <c r="A46" s="93" t="s">
        <v>317</v>
      </c>
    </row>
    <row r="47" spans="1:1">
      <c r="A47" s="89" t="s">
        <v>322</v>
      </c>
    </row>
    <row r="48" spans="1:1">
      <c r="A48" s="93" t="s">
        <v>135</v>
      </c>
    </row>
    <row r="49" spans="1:1">
      <c r="A49" s="93" t="s">
        <v>330</v>
      </c>
    </row>
    <row r="50" spans="1:1">
      <c r="A50" s="93" t="s">
        <v>334</v>
      </c>
    </row>
    <row r="51" spans="1:1">
      <c r="A51" s="93" t="s">
        <v>338</v>
      </c>
    </row>
    <row r="52" spans="1:1">
      <c r="A52" s="93" t="s">
        <v>343</v>
      </c>
    </row>
    <row r="53" spans="1:1" ht="27.6">
      <c r="A53" s="90" t="s">
        <v>349</v>
      </c>
    </row>
    <row r="54" spans="1:1" ht="43.8" customHeight="1">
      <c r="A54" s="91" t="s">
        <v>353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64A84-6714-447D-B4A4-902094803C1F}">
  <dimension ref="A1:F54"/>
  <sheetViews>
    <sheetView topLeftCell="A10" zoomScale="82" workbookViewId="0">
      <selection activeCell="C5" sqref="C5:F13"/>
    </sheetView>
  </sheetViews>
  <sheetFormatPr defaultRowHeight="13.8"/>
  <cols>
    <col min="1" max="1" width="110.44140625" style="4" customWidth="1"/>
    <col min="2" max="2" width="8.88671875" style="4"/>
    <col min="3" max="3" width="40" style="4" customWidth="1"/>
    <col min="4" max="4" width="16.44140625" style="4" customWidth="1"/>
    <col min="5" max="5" width="17.21875" style="4" customWidth="1"/>
    <col min="6" max="6" width="21" style="4" customWidth="1"/>
    <col min="7" max="8" width="8.88671875" style="4" customWidth="1"/>
    <col min="9" max="16384" width="8.88671875" style="4"/>
  </cols>
  <sheetData>
    <row r="1" spans="1:6">
      <c r="A1" s="3" t="s">
        <v>11</v>
      </c>
    </row>
    <row r="2" spans="1:6" ht="27.6">
      <c r="A2" s="5" t="s">
        <v>24</v>
      </c>
    </row>
    <row r="3" spans="1:6">
      <c r="A3" s="6" t="s">
        <v>35</v>
      </c>
    </row>
    <row r="4" spans="1:6" ht="27.6">
      <c r="A4" s="5" t="s">
        <v>418</v>
      </c>
    </row>
    <row r="5" spans="1:6">
      <c r="A5" s="6" t="s">
        <v>52</v>
      </c>
      <c r="C5" s="2"/>
      <c r="D5" s="2" t="s">
        <v>359</v>
      </c>
      <c r="E5" s="2" t="s">
        <v>360</v>
      </c>
      <c r="F5" s="2" t="s">
        <v>361</v>
      </c>
    </row>
    <row r="6" spans="1:6" ht="27.6">
      <c r="A6" s="5" t="s">
        <v>417</v>
      </c>
      <c r="C6" s="7" t="s">
        <v>52</v>
      </c>
      <c r="D6" s="7">
        <f>COUNTIF(A2:A54,"Inaccurate or irrelevant responses*")</f>
        <v>22</v>
      </c>
      <c r="E6" s="7">
        <f>D6/SUM(D6:D13)</f>
        <v>0.21153846153846154</v>
      </c>
      <c r="F6" s="7">
        <f t="shared" ref="F6:F12" si="0">E6*100</f>
        <v>21.153846153846153</v>
      </c>
    </row>
    <row r="7" spans="1:6">
      <c r="A7" s="6" t="s">
        <v>70</v>
      </c>
      <c r="C7" s="7" t="s">
        <v>326</v>
      </c>
      <c r="D7" s="7">
        <f>COUNTIF(A2:A54,"*Difficulty understanding responses*")</f>
        <v>11</v>
      </c>
      <c r="E7" s="7">
        <f>D7/SUM(D6:D13)</f>
        <v>0.10576923076923077</v>
      </c>
      <c r="F7" s="7">
        <f t="shared" si="0"/>
        <v>10.576923076923077</v>
      </c>
    </row>
    <row r="8" spans="1:6" ht="35.4" customHeight="1">
      <c r="A8" s="5" t="s">
        <v>79</v>
      </c>
      <c r="C8" s="8" t="s">
        <v>423</v>
      </c>
      <c r="D8" s="7">
        <f>COUNTIF(A2:A54,"*Technical problems (e.g., crashes, slow performance)*")</f>
        <v>28</v>
      </c>
      <c r="E8" s="7">
        <f>D8/SUM(D6:D13)</f>
        <v>0.26923076923076922</v>
      </c>
      <c r="F8" s="7">
        <f t="shared" si="0"/>
        <v>26.923076923076923</v>
      </c>
    </row>
    <row r="9" spans="1:6">
      <c r="A9" s="6" t="s">
        <v>87</v>
      </c>
      <c r="C9" s="7" t="s">
        <v>117</v>
      </c>
      <c r="D9" s="7">
        <f>COUNTIF(A2:A54,"*Lack of context or depth in responses*")</f>
        <v>17</v>
      </c>
      <c r="E9" s="7">
        <f>D9/SUM(D6:D13)</f>
        <v>0.16346153846153846</v>
      </c>
      <c r="F9" s="7">
        <f t="shared" si="0"/>
        <v>16.346153846153847</v>
      </c>
    </row>
    <row r="10" spans="1:6">
      <c r="A10" s="6" t="s">
        <v>95</v>
      </c>
      <c r="C10" s="7" t="s">
        <v>354</v>
      </c>
      <c r="D10" s="7">
        <f>COUNTIF(A2:A54,"*Limited subject coverage*")</f>
        <v>16</v>
      </c>
      <c r="E10" s="7">
        <f>D10/SUM(D6:D13)</f>
        <v>0.15384615384615385</v>
      </c>
      <c r="F10" s="7">
        <f t="shared" si="0"/>
        <v>15.384615384615385</v>
      </c>
    </row>
    <row r="11" spans="1:6">
      <c r="A11" s="6" t="s">
        <v>87</v>
      </c>
      <c r="C11" s="7" t="s">
        <v>416</v>
      </c>
      <c r="D11" s="7">
        <f>COUNTIF(A2:A54,"*Insufficient personalization*")</f>
        <v>6</v>
      </c>
      <c r="E11" s="7">
        <f>D11/SUM(D6:D13)</f>
        <v>5.7692307692307696E-2</v>
      </c>
      <c r="F11" s="7">
        <f t="shared" si="0"/>
        <v>5.7692307692307692</v>
      </c>
    </row>
    <row r="12" spans="1:6">
      <c r="A12" s="6" t="s">
        <v>35</v>
      </c>
      <c r="C12" s="7" t="s">
        <v>87</v>
      </c>
      <c r="D12" s="7">
        <f>COUNTIF(A2:A54,"*All of the above")</f>
        <v>4</v>
      </c>
      <c r="E12" s="7">
        <f>D12/SUM(D6:D13)</f>
        <v>3.8461538461538464E-2</v>
      </c>
      <c r="F12" s="7">
        <f t="shared" si="0"/>
        <v>3.8461538461538463</v>
      </c>
    </row>
    <row r="13" spans="1:6">
      <c r="A13" s="6" t="s">
        <v>117</v>
      </c>
      <c r="C13" s="7" t="s">
        <v>411</v>
      </c>
      <c r="D13" s="7">
        <v>0</v>
      </c>
      <c r="E13" s="7">
        <v>0</v>
      </c>
      <c r="F13" s="7">
        <v>0</v>
      </c>
    </row>
    <row r="14" spans="1:6">
      <c r="A14" s="6" t="s">
        <v>125</v>
      </c>
    </row>
    <row r="15" spans="1:6">
      <c r="A15" s="6" t="s">
        <v>134</v>
      </c>
    </row>
    <row r="16" spans="1:6">
      <c r="A16" s="6" t="s">
        <v>134</v>
      </c>
    </row>
    <row r="17" spans="1:1" ht="41.4">
      <c r="A17" s="5" t="s">
        <v>400</v>
      </c>
    </row>
    <row r="18" spans="1:1" ht="27.6">
      <c r="A18" s="5" t="s">
        <v>419</v>
      </c>
    </row>
    <row r="19" spans="1:1">
      <c r="A19" s="6" t="s">
        <v>161</v>
      </c>
    </row>
    <row r="20" spans="1:1">
      <c r="A20" s="6" t="s">
        <v>134</v>
      </c>
    </row>
    <row r="21" spans="1:1" ht="27.6">
      <c r="A21" s="5" t="s">
        <v>417</v>
      </c>
    </row>
    <row r="22" spans="1:1">
      <c r="A22" s="6" t="s">
        <v>52</v>
      </c>
    </row>
    <row r="23" spans="1:1">
      <c r="A23" s="6" t="s">
        <v>87</v>
      </c>
    </row>
    <row r="24" spans="1:1" ht="27.6">
      <c r="A24" s="5" t="s">
        <v>420</v>
      </c>
    </row>
    <row r="25" spans="1:1">
      <c r="A25" s="6" t="s">
        <v>52</v>
      </c>
    </row>
    <row r="26" spans="1:1">
      <c r="A26" s="6" t="s">
        <v>207</v>
      </c>
    </row>
    <row r="27" spans="1:1">
      <c r="A27" s="6" t="s">
        <v>134</v>
      </c>
    </row>
    <row r="28" spans="1:1">
      <c r="A28" s="6" t="s">
        <v>207</v>
      </c>
    </row>
    <row r="29" spans="1:1">
      <c r="A29" s="6" t="s">
        <v>35</v>
      </c>
    </row>
    <row r="30" spans="1:1">
      <c r="A30" s="6" t="s">
        <v>134</v>
      </c>
    </row>
    <row r="31" spans="1:1">
      <c r="A31" s="6" t="s">
        <v>95</v>
      </c>
    </row>
    <row r="32" spans="1:1">
      <c r="A32" s="6" t="s">
        <v>87</v>
      </c>
    </row>
    <row r="33" spans="1:1">
      <c r="A33" s="6" t="s">
        <v>134</v>
      </c>
    </row>
    <row r="34" spans="1:1" ht="27.6">
      <c r="A34" s="5" t="s">
        <v>421</v>
      </c>
    </row>
    <row r="35" spans="1:1">
      <c r="A35" s="6" t="s">
        <v>52</v>
      </c>
    </row>
    <row r="36" spans="1:1">
      <c r="A36" s="6" t="s">
        <v>269</v>
      </c>
    </row>
    <row r="37" spans="1:1">
      <c r="A37" s="6" t="s">
        <v>125</v>
      </c>
    </row>
    <row r="38" spans="1:1">
      <c r="A38" s="6" t="s">
        <v>134</v>
      </c>
    </row>
    <row r="39" spans="1:1">
      <c r="A39" s="6" t="s">
        <v>70</v>
      </c>
    </row>
    <row r="40" spans="1:1">
      <c r="A40" s="6" t="s">
        <v>290</v>
      </c>
    </row>
    <row r="41" spans="1:1">
      <c r="A41" s="6" t="s">
        <v>297</v>
      </c>
    </row>
    <row r="42" spans="1:1">
      <c r="A42" s="6" t="s">
        <v>134</v>
      </c>
    </row>
    <row r="43" spans="1:1">
      <c r="A43" s="6" t="s">
        <v>117</v>
      </c>
    </row>
    <row r="44" spans="1:1">
      <c r="A44" s="6" t="s">
        <v>52</v>
      </c>
    </row>
    <row r="45" spans="1:1">
      <c r="A45" s="6" t="s">
        <v>117</v>
      </c>
    </row>
    <row r="46" spans="1:1">
      <c r="A46" s="6" t="s">
        <v>134</v>
      </c>
    </row>
    <row r="47" spans="1:1" ht="27.6">
      <c r="A47" s="5" t="s">
        <v>422</v>
      </c>
    </row>
    <row r="48" spans="1:1">
      <c r="A48" s="6" t="s">
        <v>326</v>
      </c>
    </row>
    <row r="49" spans="1:1">
      <c r="A49" s="6" t="s">
        <v>35</v>
      </c>
    </row>
    <row r="50" spans="1:1">
      <c r="A50" s="6" t="s">
        <v>326</v>
      </c>
    </row>
    <row r="51" spans="1:1" ht="27.6">
      <c r="A51" s="5" t="s">
        <v>417</v>
      </c>
    </row>
    <row r="52" spans="1:1" ht="41.4">
      <c r="A52" s="5" t="s">
        <v>344</v>
      </c>
    </row>
    <row r="53" spans="1:1">
      <c r="A53" s="6" t="s">
        <v>52</v>
      </c>
    </row>
    <row r="54" spans="1:1">
      <c r="A54" s="6" t="s">
        <v>354</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CC74C-81CF-4784-B832-03E8D36CEFA2}">
  <dimension ref="A1:F54"/>
  <sheetViews>
    <sheetView zoomScale="90" workbookViewId="0">
      <selection activeCell="N8" sqref="N8"/>
    </sheetView>
  </sheetViews>
  <sheetFormatPr defaultRowHeight="13.8"/>
  <cols>
    <col min="1" max="1" width="72.77734375" style="35" customWidth="1"/>
    <col min="2" max="3" width="8.88671875" style="4"/>
    <col min="4" max="4" width="15.33203125" style="4" customWidth="1"/>
    <col min="5" max="5" width="12.77734375" style="4" customWidth="1"/>
    <col min="6" max="6" width="12.5546875" style="4" customWidth="1"/>
    <col min="7" max="16384" width="8.88671875" style="4"/>
  </cols>
  <sheetData>
    <row r="1" spans="1:6" ht="54.6" customHeight="1">
      <c r="A1" s="31" t="s">
        <v>12</v>
      </c>
    </row>
    <row r="2" spans="1:6">
      <c r="A2" s="34">
        <v>2</v>
      </c>
      <c r="C2" s="24"/>
      <c r="D2" s="14" t="s">
        <v>359</v>
      </c>
      <c r="E2" s="14" t="s">
        <v>360</v>
      </c>
      <c r="F2" s="14" t="s">
        <v>361</v>
      </c>
    </row>
    <row r="3" spans="1:6">
      <c r="A3" s="34">
        <v>1</v>
      </c>
      <c r="C3" s="24">
        <v>1</v>
      </c>
      <c r="D3" s="32">
        <f>COUNTIF(A2:A54,C3)</f>
        <v>9</v>
      </c>
      <c r="E3" s="32">
        <f>D3/SUM(D3:D7)</f>
        <v>0.16981132075471697</v>
      </c>
      <c r="F3" s="32">
        <f>E3*100</f>
        <v>16.981132075471699</v>
      </c>
    </row>
    <row r="4" spans="1:6">
      <c r="A4" s="34">
        <v>3</v>
      </c>
      <c r="C4" s="24">
        <v>2</v>
      </c>
      <c r="D4" s="32">
        <f>COUNTIF(A2:A54,C4)</f>
        <v>10</v>
      </c>
      <c r="E4" s="32">
        <f>D4/SUM(D3:D7)</f>
        <v>0.18867924528301888</v>
      </c>
      <c r="F4" s="32">
        <f>E4*100</f>
        <v>18.867924528301888</v>
      </c>
    </row>
    <row r="5" spans="1:6">
      <c r="A5" s="34">
        <v>3</v>
      </c>
      <c r="C5" s="24">
        <v>3</v>
      </c>
      <c r="D5" s="32">
        <f>COUNTIF(A2:A54,C5)</f>
        <v>24</v>
      </c>
      <c r="E5" s="32">
        <f>D5/SUM(D3:D7)</f>
        <v>0.45283018867924529</v>
      </c>
      <c r="F5" s="32">
        <f>E5*100</f>
        <v>45.283018867924532</v>
      </c>
    </row>
    <row r="6" spans="1:6">
      <c r="A6" s="34">
        <v>3</v>
      </c>
      <c r="C6" s="24">
        <v>4</v>
      </c>
      <c r="D6" s="32">
        <f>COUNTIF(A2:A54,C6)</f>
        <v>8</v>
      </c>
      <c r="E6" s="32">
        <f>D6/SUM(D3:D7)</f>
        <v>0.15094339622641509</v>
      </c>
      <c r="F6" s="32">
        <f>E6*100</f>
        <v>15.09433962264151</v>
      </c>
    </row>
    <row r="7" spans="1:6">
      <c r="A7" s="34">
        <v>3</v>
      </c>
      <c r="C7" s="24">
        <v>5</v>
      </c>
      <c r="D7" s="32">
        <f>COUNTIF(A2:A54,C7)</f>
        <v>2</v>
      </c>
      <c r="E7" s="32">
        <f>D7/SUM(D3:D7)</f>
        <v>3.7735849056603772E-2</v>
      </c>
      <c r="F7" s="32">
        <f>E7*100</f>
        <v>3.7735849056603774</v>
      </c>
    </row>
    <row r="8" spans="1:6">
      <c r="A8" s="34">
        <v>4</v>
      </c>
    </row>
    <row r="9" spans="1:6">
      <c r="A9" s="34">
        <v>3</v>
      </c>
    </row>
    <row r="10" spans="1:6">
      <c r="A10" s="34">
        <v>1</v>
      </c>
    </row>
    <row r="11" spans="1:6">
      <c r="A11" s="34">
        <v>3</v>
      </c>
    </row>
    <row r="12" spans="1:6">
      <c r="A12" s="34">
        <v>3</v>
      </c>
    </row>
    <row r="13" spans="1:6">
      <c r="A13" s="34">
        <v>4</v>
      </c>
    </row>
    <row r="14" spans="1:6">
      <c r="A14" s="34">
        <v>1</v>
      </c>
    </row>
    <row r="15" spans="1:6">
      <c r="A15" s="34">
        <v>3</v>
      </c>
    </row>
    <row r="16" spans="1:6">
      <c r="A16" s="34">
        <v>4</v>
      </c>
    </row>
    <row r="17" spans="1:1">
      <c r="A17" s="34">
        <v>3</v>
      </c>
    </row>
    <row r="18" spans="1:1">
      <c r="A18" s="34">
        <v>2</v>
      </c>
    </row>
    <row r="19" spans="1:1">
      <c r="A19" s="34">
        <v>3</v>
      </c>
    </row>
    <row r="20" spans="1:1">
      <c r="A20" s="34">
        <v>1</v>
      </c>
    </row>
    <row r="21" spans="1:1">
      <c r="A21" s="34">
        <v>2</v>
      </c>
    </row>
    <row r="22" spans="1:1">
      <c r="A22" s="34">
        <v>4</v>
      </c>
    </row>
    <row r="23" spans="1:1">
      <c r="A23" s="34">
        <v>2</v>
      </c>
    </row>
    <row r="24" spans="1:1">
      <c r="A24" s="34">
        <v>3</v>
      </c>
    </row>
    <row r="25" spans="1:1">
      <c r="A25" s="34">
        <v>4</v>
      </c>
    </row>
    <row r="26" spans="1:1">
      <c r="A26" s="34">
        <v>3</v>
      </c>
    </row>
    <row r="27" spans="1:1">
      <c r="A27" s="34">
        <v>3</v>
      </c>
    </row>
    <row r="28" spans="1:1">
      <c r="A28" s="34">
        <v>3</v>
      </c>
    </row>
    <row r="29" spans="1:1">
      <c r="A29" s="34">
        <v>1</v>
      </c>
    </row>
    <row r="30" spans="1:1">
      <c r="A30" s="34">
        <v>3</v>
      </c>
    </row>
    <row r="31" spans="1:1">
      <c r="A31" s="34">
        <v>3</v>
      </c>
    </row>
    <row r="32" spans="1:1">
      <c r="A32" s="34">
        <v>5</v>
      </c>
    </row>
    <row r="33" spans="1:1">
      <c r="A33" s="34">
        <v>4</v>
      </c>
    </row>
    <row r="34" spans="1:1">
      <c r="A34" s="34">
        <v>1</v>
      </c>
    </row>
    <row r="35" spans="1:1">
      <c r="A35" s="34">
        <v>1</v>
      </c>
    </row>
    <row r="36" spans="1:1">
      <c r="A36" s="34">
        <v>3</v>
      </c>
    </row>
    <row r="37" spans="1:1">
      <c r="A37" s="34">
        <v>2</v>
      </c>
    </row>
    <row r="38" spans="1:1">
      <c r="A38" s="34">
        <v>1</v>
      </c>
    </row>
    <row r="39" spans="1:1">
      <c r="A39" s="34">
        <v>2</v>
      </c>
    </row>
    <row r="40" spans="1:1">
      <c r="A40" s="34">
        <v>2</v>
      </c>
    </row>
    <row r="41" spans="1:1">
      <c r="A41" s="34">
        <v>4</v>
      </c>
    </row>
    <row r="42" spans="1:1">
      <c r="A42" s="34">
        <v>3</v>
      </c>
    </row>
    <row r="43" spans="1:1">
      <c r="A43" s="34">
        <v>3</v>
      </c>
    </row>
    <row r="44" spans="1:1">
      <c r="A44" s="34">
        <v>4</v>
      </c>
    </row>
    <row r="45" spans="1:1">
      <c r="A45" s="34">
        <v>3</v>
      </c>
    </row>
    <row r="46" spans="1:1">
      <c r="A46" s="34">
        <v>2</v>
      </c>
    </row>
    <row r="47" spans="1:1">
      <c r="A47" s="34">
        <v>5</v>
      </c>
    </row>
    <row r="48" spans="1:1">
      <c r="A48" s="34">
        <v>2</v>
      </c>
    </row>
    <row r="49" spans="1:1">
      <c r="A49" s="34">
        <v>3</v>
      </c>
    </row>
    <row r="50" spans="1:1">
      <c r="A50" s="34">
        <v>1</v>
      </c>
    </row>
    <row r="51" spans="1:1">
      <c r="A51" s="34">
        <v>2</v>
      </c>
    </row>
    <row r="52" spans="1:1">
      <c r="A52" s="34">
        <v>3</v>
      </c>
    </row>
    <row r="53" spans="1:1">
      <c r="A53" s="34">
        <v>3</v>
      </c>
    </row>
    <row r="54" spans="1:1">
      <c r="A54" s="34">
        <v>3</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E9F05-1CA8-4B83-A8C1-1DD40F892CDC}">
  <dimension ref="A1:E54"/>
  <sheetViews>
    <sheetView topLeftCell="A22" zoomScale="89" workbookViewId="0">
      <selection activeCell="D33" sqref="D33"/>
    </sheetView>
  </sheetViews>
  <sheetFormatPr defaultRowHeight="13.8"/>
  <cols>
    <col min="1" max="1" width="106.77734375" style="4" customWidth="1"/>
    <col min="2" max="3" width="8.88671875" style="4"/>
    <col min="4" max="4" width="45.5546875" style="4" customWidth="1"/>
    <col min="5" max="5" width="14.33203125" style="4" customWidth="1"/>
    <col min="6" max="16384" width="8.88671875" style="4"/>
  </cols>
  <sheetData>
    <row r="1" spans="1:5" ht="36.6" customHeight="1">
      <c r="A1" s="103" t="s">
        <v>429</v>
      </c>
    </row>
    <row r="2" spans="1:5" ht="41.4">
      <c r="A2" s="114" t="s">
        <v>25</v>
      </c>
    </row>
    <row r="3" spans="1:5">
      <c r="A3" s="110" t="s">
        <v>36</v>
      </c>
    </row>
    <row r="4" spans="1:5">
      <c r="A4" s="105" t="s">
        <v>45</v>
      </c>
    </row>
    <row r="5" spans="1:5">
      <c r="A5" s="109" t="s">
        <v>53</v>
      </c>
      <c r="D5" s="7"/>
      <c r="E5" s="40" t="s">
        <v>359</v>
      </c>
    </row>
    <row r="6" spans="1:5">
      <c r="A6" s="89" t="s">
        <v>62</v>
      </c>
      <c r="D6" s="116" t="s">
        <v>453</v>
      </c>
      <c r="E6" s="40">
        <v>4</v>
      </c>
    </row>
    <row r="7" spans="1:5" ht="19.2" customHeight="1">
      <c r="A7" s="93" t="s">
        <v>71</v>
      </c>
      <c r="D7" s="117" t="s">
        <v>454</v>
      </c>
      <c r="E7" s="40">
        <v>3</v>
      </c>
    </row>
    <row r="8" spans="1:5" ht="27.6">
      <c r="A8" s="114" t="s">
        <v>80</v>
      </c>
      <c r="D8" s="118" t="s">
        <v>455</v>
      </c>
      <c r="E8" s="40">
        <v>5</v>
      </c>
    </row>
    <row r="9" spans="1:5" ht="21" customHeight="1">
      <c r="A9" s="89" t="s">
        <v>88</v>
      </c>
      <c r="D9" s="85" t="s">
        <v>456</v>
      </c>
      <c r="E9" s="40">
        <v>3</v>
      </c>
    </row>
    <row r="10" spans="1:5" ht="20.399999999999999" customHeight="1">
      <c r="A10" s="115" t="s">
        <v>96</v>
      </c>
      <c r="D10" s="119" t="s">
        <v>457</v>
      </c>
      <c r="E10" s="40">
        <v>4</v>
      </c>
    </row>
    <row r="11" spans="1:5" ht="19.8" customHeight="1">
      <c r="A11" s="95" t="s">
        <v>103</v>
      </c>
      <c r="D11" s="120" t="s">
        <v>458</v>
      </c>
      <c r="E11" s="40">
        <v>5</v>
      </c>
    </row>
    <row r="12" spans="1:5" ht="23.4" customHeight="1">
      <c r="A12" s="115" t="s">
        <v>111</v>
      </c>
      <c r="D12" s="121" t="s">
        <v>459</v>
      </c>
      <c r="E12" s="40">
        <v>1</v>
      </c>
    </row>
    <row r="13" spans="1:5" ht="17.399999999999999" customHeight="1">
      <c r="A13" s="96" t="s">
        <v>118</v>
      </c>
      <c r="D13" s="122" t="s">
        <v>460</v>
      </c>
      <c r="E13" s="40">
        <v>2</v>
      </c>
    </row>
    <row r="14" spans="1:5" ht="41.4">
      <c r="A14" s="98" t="s">
        <v>126</v>
      </c>
      <c r="D14" s="86" t="s">
        <v>461</v>
      </c>
      <c r="E14" s="40">
        <v>1</v>
      </c>
    </row>
    <row r="15" spans="1:5" ht="20.399999999999999" customHeight="1">
      <c r="A15" s="93" t="s">
        <v>135</v>
      </c>
      <c r="D15" s="140" t="s">
        <v>464</v>
      </c>
      <c r="E15" s="40">
        <v>4</v>
      </c>
    </row>
    <row r="16" spans="1:5" ht="23.4" customHeight="1">
      <c r="A16" s="115" t="s">
        <v>141</v>
      </c>
      <c r="D16" s="123" t="s">
        <v>462</v>
      </c>
      <c r="E16" s="40">
        <v>1</v>
      </c>
    </row>
    <row r="17" spans="1:5" ht="19.2" customHeight="1">
      <c r="A17" s="111" t="s">
        <v>148</v>
      </c>
      <c r="D17" s="124" t="s">
        <v>463</v>
      </c>
      <c r="E17" s="40">
        <v>5</v>
      </c>
    </row>
    <row r="18" spans="1:5" ht="34.799999999999997" customHeight="1">
      <c r="A18" s="111" t="s">
        <v>156</v>
      </c>
      <c r="D18" s="125" t="s">
        <v>451</v>
      </c>
      <c r="E18" s="40">
        <v>12</v>
      </c>
    </row>
    <row r="19" spans="1:5" ht="19.2" customHeight="1">
      <c r="A19" s="106" t="s">
        <v>162</v>
      </c>
      <c r="D19" s="141" t="s">
        <v>472</v>
      </c>
      <c r="E19" s="40">
        <v>3</v>
      </c>
    </row>
    <row r="20" spans="1:5">
      <c r="A20" s="112" t="s">
        <v>171</v>
      </c>
    </row>
    <row r="21" spans="1:5">
      <c r="A21" s="112" t="s">
        <v>176</v>
      </c>
    </row>
    <row r="22" spans="1:5">
      <c r="A22" s="93" t="s">
        <v>180</v>
      </c>
    </row>
    <row r="23" spans="1:5">
      <c r="A23" s="111" t="s">
        <v>186</v>
      </c>
    </row>
    <row r="24" spans="1:5">
      <c r="A24" s="106" t="s">
        <v>194</v>
      </c>
    </row>
    <row r="25" spans="1:5">
      <c r="A25" s="110" t="s">
        <v>200</v>
      </c>
    </row>
    <row r="26" spans="1:5" ht="41.4">
      <c r="A26" s="114" t="s">
        <v>208</v>
      </c>
    </row>
    <row r="27" spans="1:5">
      <c r="A27" s="106" t="s">
        <v>214</v>
      </c>
    </row>
    <row r="28" spans="1:5">
      <c r="A28" s="89" t="s">
        <v>219</v>
      </c>
    </row>
    <row r="29" spans="1:5" ht="41.4">
      <c r="A29" s="90" t="s">
        <v>225</v>
      </c>
    </row>
    <row r="30" spans="1:5">
      <c r="A30" s="115" t="s">
        <v>231</v>
      </c>
    </row>
    <row r="31" spans="1:5">
      <c r="A31" s="106" t="s">
        <v>237</v>
      </c>
    </row>
    <row r="32" spans="1:5">
      <c r="A32" s="93" t="s">
        <v>244</v>
      </c>
    </row>
    <row r="33" spans="1:1" ht="258.60000000000002" customHeight="1">
      <c r="A33" s="108" t="s">
        <v>401</v>
      </c>
    </row>
    <row r="34" spans="1:1" ht="41.4">
      <c r="A34" s="113" t="s">
        <v>258</v>
      </c>
    </row>
    <row r="35" spans="1:1" ht="27.6">
      <c r="A35" s="108" t="s">
        <v>263</v>
      </c>
    </row>
    <row r="36" spans="1:1">
      <c r="A36" s="93" t="s">
        <v>270</v>
      </c>
    </row>
    <row r="37" spans="1:1">
      <c r="A37" s="111" t="s">
        <v>275</v>
      </c>
    </row>
    <row r="38" spans="1:1">
      <c r="A38" s="93" t="s">
        <v>277</v>
      </c>
    </row>
    <row r="39" spans="1:1">
      <c r="A39" s="112" t="s">
        <v>283</v>
      </c>
    </row>
    <row r="40" spans="1:1" ht="35.4" customHeight="1">
      <c r="A40" s="108" t="s">
        <v>291</v>
      </c>
    </row>
    <row r="41" spans="1:1">
      <c r="A41" s="95" t="s">
        <v>298</v>
      </c>
    </row>
    <row r="42" spans="1:1">
      <c r="A42" s="93" t="s">
        <v>304</v>
      </c>
    </row>
    <row r="43" spans="1:1">
      <c r="A43" s="93" t="s">
        <v>180</v>
      </c>
    </row>
    <row r="44" spans="1:1">
      <c r="A44" s="105" t="s">
        <v>308</v>
      </c>
    </row>
    <row r="45" spans="1:1">
      <c r="A45" s="93" t="s">
        <v>178</v>
      </c>
    </row>
    <row r="46" spans="1:1">
      <c r="A46" s="93" t="s">
        <v>318</v>
      </c>
    </row>
    <row r="47" spans="1:1">
      <c r="A47" s="106" t="s">
        <v>324</v>
      </c>
    </row>
    <row r="48" spans="1:1">
      <c r="A48" s="93" t="s">
        <v>327</v>
      </c>
    </row>
    <row r="49" spans="1:1">
      <c r="A49" s="105" t="s">
        <v>331</v>
      </c>
    </row>
    <row r="50" spans="1:1">
      <c r="A50" s="93" t="s">
        <v>334</v>
      </c>
    </row>
    <row r="51" spans="1:1">
      <c r="A51" s="95" t="s">
        <v>298</v>
      </c>
    </row>
    <row r="52" spans="1:1">
      <c r="A52" s="111" t="s">
        <v>345</v>
      </c>
    </row>
    <row r="53" spans="1:1" ht="43.8" customHeight="1">
      <c r="A53" s="107" t="s">
        <v>350</v>
      </c>
    </row>
    <row r="54" spans="1:1" ht="45.6" customHeight="1">
      <c r="A54" s="108" t="s">
        <v>355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487ED-4BE3-4813-B301-A5C3F6956B72}">
  <dimension ref="A1:E54"/>
  <sheetViews>
    <sheetView tabSelected="1" zoomScale="96" workbookViewId="0">
      <selection activeCell="D11" sqref="D11"/>
    </sheetView>
  </sheetViews>
  <sheetFormatPr defaultRowHeight="13.8"/>
  <cols>
    <col min="1" max="1" width="92.77734375" style="4" customWidth="1"/>
    <col min="2" max="3" width="8.88671875" style="4"/>
    <col min="4" max="4" width="64.88671875" style="4" customWidth="1"/>
    <col min="5" max="5" width="13.109375" style="4" customWidth="1"/>
    <col min="6" max="16384" width="8.88671875" style="4"/>
  </cols>
  <sheetData>
    <row r="1" spans="1:5" ht="30.6" customHeight="1">
      <c r="A1" s="131" t="s">
        <v>430</v>
      </c>
    </row>
    <row r="2" spans="1:5" ht="64.2" customHeight="1">
      <c r="A2" s="132" t="s">
        <v>26</v>
      </c>
      <c r="D2" s="7"/>
      <c r="E2" s="7" t="s">
        <v>359</v>
      </c>
    </row>
    <row r="3" spans="1:5" ht="34.799999999999997" customHeight="1">
      <c r="A3" s="62" t="s">
        <v>37</v>
      </c>
      <c r="D3" s="73" t="s">
        <v>470</v>
      </c>
      <c r="E3" s="40">
        <v>12</v>
      </c>
    </row>
    <row r="4" spans="1:5">
      <c r="A4" s="62" t="s">
        <v>15</v>
      </c>
      <c r="D4" s="126" t="s">
        <v>465</v>
      </c>
      <c r="E4" s="40">
        <v>23</v>
      </c>
    </row>
    <row r="5" spans="1:5">
      <c r="A5" s="62" t="s">
        <v>54</v>
      </c>
      <c r="D5" s="127" t="s">
        <v>466</v>
      </c>
      <c r="E5" s="40">
        <v>2</v>
      </c>
    </row>
    <row r="6" spans="1:5" ht="55.2">
      <c r="A6" s="63" t="s">
        <v>63</v>
      </c>
      <c r="D6" s="128" t="s">
        <v>467</v>
      </c>
      <c r="E6" s="40">
        <v>3</v>
      </c>
    </row>
    <row r="7" spans="1:5">
      <c r="A7" s="62" t="s">
        <v>72</v>
      </c>
      <c r="D7" s="130" t="s">
        <v>468</v>
      </c>
      <c r="E7" s="40">
        <v>5</v>
      </c>
    </row>
    <row r="8" spans="1:5" ht="41.4">
      <c r="A8" s="133" t="s">
        <v>81</v>
      </c>
      <c r="D8" s="129" t="s">
        <v>469</v>
      </c>
      <c r="E8" s="40">
        <v>5</v>
      </c>
    </row>
    <row r="9" spans="1:5">
      <c r="A9" s="62" t="s">
        <v>89</v>
      </c>
      <c r="D9" s="92" t="s">
        <v>431</v>
      </c>
      <c r="E9" s="40">
        <v>3</v>
      </c>
    </row>
    <row r="10" spans="1:5">
      <c r="A10" s="62" t="s">
        <v>15</v>
      </c>
    </row>
    <row r="11" spans="1:5" ht="27.6">
      <c r="A11" s="63" t="s">
        <v>104</v>
      </c>
    </row>
    <row r="12" spans="1:5">
      <c r="A12" s="62" t="s">
        <v>112</v>
      </c>
    </row>
    <row r="13" spans="1:5">
      <c r="A13" s="62" t="s">
        <v>119</v>
      </c>
    </row>
    <row r="14" spans="1:5" ht="41.4">
      <c r="A14" s="63" t="s">
        <v>127</v>
      </c>
    </row>
    <row r="15" spans="1:5">
      <c r="A15" s="134" t="s">
        <v>136</v>
      </c>
    </row>
    <row r="16" spans="1:5">
      <c r="A16" s="66" t="s">
        <v>142</v>
      </c>
    </row>
    <row r="17" spans="1:1" ht="34.200000000000003" customHeight="1">
      <c r="A17" s="132" t="s">
        <v>149</v>
      </c>
    </row>
    <row r="18" spans="1:1">
      <c r="A18" s="62" t="s">
        <v>15</v>
      </c>
    </row>
    <row r="19" spans="1:1">
      <c r="A19" s="62" t="s">
        <v>163</v>
      </c>
    </row>
    <row r="20" spans="1:1">
      <c r="A20" s="62" t="s">
        <v>15</v>
      </c>
    </row>
    <row r="21" spans="1:1">
      <c r="A21" s="62" t="s">
        <v>177</v>
      </c>
    </row>
    <row r="22" spans="1:1">
      <c r="A22" s="71" t="s">
        <v>182</v>
      </c>
    </row>
    <row r="23" spans="1:1">
      <c r="A23" s="62" t="s">
        <v>187</v>
      </c>
    </row>
    <row r="24" spans="1:1">
      <c r="A24" s="134" t="s">
        <v>195</v>
      </c>
    </row>
    <row r="25" spans="1:1">
      <c r="A25" s="62" t="s">
        <v>201</v>
      </c>
    </row>
    <row r="26" spans="1:1" ht="41.4">
      <c r="A26" s="133" t="s">
        <v>209</v>
      </c>
    </row>
    <row r="27" spans="1:1">
      <c r="A27" s="135" t="s">
        <v>215</v>
      </c>
    </row>
    <row r="28" spans="1:1">
      <c r="A28" s="62" t="s">
        <v>220</v>
      </c>
    </row>
    <row r="29" spans="1:1" ht="27.6">
      <c r="A29" s="63" t="s">
        <v>226</v>
      </c>
    </row>
    <row r="30" spans="1:1" ht="27.6">
      <c r="A30" s="133" t="s">
        <v>232</v>
      </c>
    </row>
    <row r="31" spans="1:1">
      <c r="A31" s="135" t="s">
        <v>238</v>
      </c>
    </row>
    <row r="32" spans="1:1">
      <c r="A32" s="135" t="s">
        <v>245</v>
      </c>
    </row>
    <row r="33" spans="1:1" ht="84.6" customHeight="1">
      <c r="A33" s="63" t="s">
        <v>252</v>
      </c>
    </row>
    <row r="34" spans="1:1" ht="39" customHeight="1">
      <c r="A34" s="63" t="s">
        <v>259</v>
      </c>
    </row>
    <row r="35" spans="1:1" ht="27.6">
      <c r="A35" s="63" t="s">
        <v>264</v>
      </c>
    </row>
    <row r="36" spans="1:1">
      <c r="A36" s="134" t="s">
        <v>271</v>
      </c>
    </row>
    <row r="37" spans="1:1">
      <c r="A37" s="62" t="s">
        <v>220</v>
      </c>
    </row>
    <row r="38" spans="1:1">
      <c r="A38" s="62" t="s">
        <v>15</v>
      </c>
    </row>
    <row r="39" spans="1:1">
      <c r="A39" s="66" t="s">
        <v>284</v>
      </c>
    </row>
    <row r="40" spans="1:1" ht="37.200000000000003" customHeight="1">
      <c r="A40" s="63" t="s">
        <v>292</v>
      </c>
    </row>
    <row r="41" spans="1:1">
      <c r="A41" s="66" t="s">
        <v>299</v>
      </c>
    </row>
    <row r="42" spans="1:1">
      <c r="A42" s="134" t="s">
        <v>305</v>
      </c>
    </row>
    <row r="43" spans="1:1">
      <c r="A43" s="135" t="s">
        <v>135</v>
      </c>
    </row>
    <row r="44" spans="1:1">
      <c r="A44" s="62" t="s">
        <v>54</v>
      </c>
    </row>
    <row r="45" spans="1:1">
      <c r="A45" s="62" t="s">
        <v>54</v>
      </c>
    </row>
    <row r="46" spans="1:1">
      <c r="A46" s="134" t="s">
        <v>318</v>
      </c>
    </row>
    <row r="47" spans="1:1">
      <c r="A47" s="135" t="s">
        <v>325</v>
      </c>
    </row>
    <row r="48" spans="1:1">
      <c r="A48" s="71" t="s">
        <v>327</v>
      </c>
    </row>
    <row r="49" spans="1:1">
      <c r="A49" s="62" t="s">
        <v>15</v>
      </c>
    </row>
    <row r="50" spans="1:1">
      <c r="A50" s="71" t="s">
        <v>334</v>
      </c>
    </row>
    <row r="51" spans="1:1">
      <c r="A51" s="62" t="s">
        <v>15</v>
      </c>
    </row>
    <row r="52" spans="1:1">
      <c r="A52" s="62" t="s">
        <v>346</v>
      </c>
    </row>
    <row r="53" spans="1:1">
      <c r="A53" s="62" t="s">
        <v>220</v>
      </c>
    </row>
    <row r="54" spans="1:1" ht="55.2">
      <c r="A54" s="63" t="s">
        <v>356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41F2B-32B0-4E58-A644-38A178DDD1DB}">
  <dimension ref="A1:J54"/>
  <sheetViews>
    <sheetView zoomScale="88" zoomScaleNormal="107" workbookViewId="0">
      <selection activeCell="I15" sqref="I15"/>
    </sheetView>
  </sheetViews>
  <sheetFormatPr defaultRowHeight="13.8"/>
  <cols>
    <col min="1" max="1" width="55.5546875" style="4" customWidth="1"/>
    <col min="2" max="6" width="8.88671875" style="4"/>
    <col min="7" max="7" width="11.33203125" style="4" customWidth="1"/>
    <col min="8" max="8" width="15.6640625" style="4" customWidth="1"/>
    <col min="9" max="9" width="13.5546875" style="4" customWidth="1"/>
    <col min="10" max="10" width="15.44140625" style="4" customWidth="1"/>
    <col min="11" max="16384" width="8.88671875" style="4"/>
  </cols>
  <sheetData>
    <row r="1" spans="1:10">
      <c r="A1" s="13" t="s">
        <v>1</v>
      </c>
    </row>
    <row r="2" spans="1:10">
      <c r="A2" s="6" t="s">
        <v>15</v>
      </c>
    </row>
    <row r="3" spans="1:10">
      <c r="A3" s="6" t="s">
        <v>27</v>
      </c>
    </row>
    <row r="4" spans="1:10">
      <c r="A4" s="6" t="s">
        <v>15</v>
      </c>
    </row>
    <row r="5" spans="1:10">
      <c r="A5" s="6" t="s">
        <v>15</v>
      </c>
    </row>
    <row r="6" spans="1:10">
      <c r="A6" s="6" t="s">
        <v>15</v>
      </c>
    </row>
    <row r="7" spans="1:10">
      <c r="A7" s="6" t="s">
        <v>15</v>
      </c>
    </row>
    <row r="8" spans="1:10">
      <c r="A8" s="6" t="s">
        <v>15</v>
      </c>
      <c r="G8" s="2"/>
      <c r="H8" s="14" t="s">
        <v>359</v>
      </c>
      <c r="I8" s="14" t="s">
        <v>360</v>
      </c>
      <c r="J8" s="14" t="s">
        <v>361</v>
      </c>
    </row>
    <row r="9" spans="1:10" ht="20.399999999999999" customHeight="1">
      <c r="A9" s="6" t="s">
        <v>27</v>
      </c>
      <c r="G9" s="15" t="s">
        <v>15</v>
      </c>
      <c r="H9" s="16">
        <f>COUNTIF(A2:A54,G9)</f>
        <v>36</v>
      </c>
      <c r="I9" s="16">
        <f>H9/SUM(H9:H11)</f>
        <v>0.67924528301886788</v>
      </c>
      <c r="J9" s="16">
        <f>I9*100</f>
        <v>67.924528301886795</v>
      </c>
    </row>
    <row r="10" spans="1:10" ht="22.2" customHeight="1">
      <c r="A10" s="6" t="s">
        <v>15</v>
      </c>
      <c r="G10" s="15" t="s">
        <v>178</v>
      </c>
      <c r="H10" s="16">
        <f>COUNTIF(A2:A54,G10)</f>
        <v>6</v>
      </c>
      <c r="I10" s="16">
        <f>H10/SUM(H9:H11)</f>
        <v>0.11320754716981132</v>
      </c>
      <c r="J10" s="16">
        <f>I10*100</f>
        <v>11.320754716981133</v>
      </c>
    </row>
    <row r="11" spans="1:10" ht="22.8" customHeight="1">
      <c r="A11" s="6" t="s">
        <v>15</v>
      </c>
      <c r="G11" s="15" t="s">
        <v>27</v>
      </c>
      <c r="H11" s="16">
        <f>COUNTIF(A2:A54,G11)</f>
        <v>11</v>
      </c>
      <c r="I11" s="16">
        <f>H11/SUM(H9:H11)</f>
        <v>0.20754716981132076</v>
      </c>
      <c r="J11" s="16">
        <f>I11*100</f>
        <v>20.754716981132077</v>
      </c>
    </row>
    <row r="12" spans="1:10">
      <c r="A12" s="6" t="s">
        <v>27</v>
      </c>
    </row>
    <row r="13" spans="1:10">
      <c r="A13" s="6" t="s">
        <v>15</v>
      </c>
    </row>
    <row r="14" spans="1:10">
      <c r="A14" s="6" t="s">
        <v>15</v>
      </c>
    </row>
    <row r="15" spans="1:10">
      <c r="A15" s="6" t="s">
        <v>27</v>
      </c>
    </row>
    <row r="16" spans="1:10">
      <c r="A16" s="6" t="s">
        <v>15</v>
      </c>
    </row>
    <row r="17" spans="1:1">
      <c r="A17" s="6" t="s">
        <v>15</v>
      </c>
    </row>
    <row r="18" spans="1:1">
      <c r="A18" s="6" t="s">
        <v>15</v>
      </c>
    </row>
    <row r="19" spans="1:1">
      <c r="A19" s="6" t="s">
        <v>15</v>
      </c>
    </row>
    <row r="20" spans="1:1">
      <c r="A20" s="6" t="s">
        <v>27</v>
      </c>
    </row>
    <row r="21" spans="1:1">
      <c r="A21" s="6" t="s">
        <v>15</v>
      </c>
    </row>
    <row r="22" spans="1:1">
      <c r="A22" s="6" t="s">
        <v>178</v>
      </c>
    </row>
    <row r="23" spans="1:1">
      <c r="A23" s="6" t="s">
        <v>15</v>
      </c>
    </row>
    <row r="24" spans="1:1">
      <c r="A24" s="6" t="s">
        <v>15</v>
      </c>
    </row>
    <row r="25" spans="1:1">
      <c r="A25" s="6" t="s">
        <v>15</v>
      </c>
    </row>
    <row r="26" spans="1:1">
      <c r="A26" s="6" t="s">
        <v>27</v>
      </c>
    </row>
    <row r="27" spans="1:1">
      <c r="A27" s="6" t="s">
        <v>178</v>
      </c>
    </row>
    <row r="28" spans="1:1">
      <c r="A28" s="6" t="s">
        <v>15</v>
      </c>
    </row>
    <row r="29" spans="1:1">
      <c r="A29" s="6" t="s">
        <v>15</v>
      </c>
    </row>
    <row r="30" spans="1:1">
      <c r="A30" s="6" t="s">
        <v>15</v>
      </c>
    </row>
    <row r="31" spans="1:1">
      <c r="A31" s="6" t="s">
        <v>15</v>
      </c>
    </row>
    <row r="32" spans="1:1">
      <c r="A32" s="6" t="s">
        <v>15</v>
      </c>
    </row>
    <row r="33" spans="1:1">
      <c r="A33" s="6" t="s">
        <v>27</v>
      </c>
    </row>
    <row r="34" spans="1:1">
      <c r="A34" s="6" t="s">
        <v>15</v>
      </c>
    </row>
    <row r="35" spans="1:1">
      <c r="A35" s="6" t="s">
        <v>15</v>
      </c>
    </row>
    <row r="36" spans="1:1">
      <c r="A36" s="6" t="s">
        <v>27</v>
      </c>
    </row>
    <row r="37" spans="1:1">
      <c r="A37" s="6" t="s">
        <v>15</v>
      </c>
    </row>
    <row r="38" spans="1:1">
      <c r="A38" s="6" t="s">
        <v>15</v>
      </c>
    </row>
    <row r="39" spans="1:1">
      <c r="A39" s="6" t="s">
        <v>178</v>
      </c>
    </row>
    <row r="40" spans="1:1">
      <c r="A40" s="6" t="s">
        <v>15</v>
      </c>
    </row>
    <row r="41" spans="1:1">
      <c r="A41" s="6" t="s">
        <v>15</v>
      </c>
    </row>
    <row r="42" spans="1:1">
      <c r="A42" s="6" t="s">
        <v>15</v>
      </c>
    </row>
    <row r="43" spans="1:1">
      <c r="A43" s="6" t="s">
        <v>178</v>
      </c>
    </row>
    <row r="44" spans="1:1">
      <c r="A44" s="6" t="s">
        <v>15</v>
      </c>
    </row>
    <row r="45" spans="1:1">
      <c r="A45" s="6" t="s">
        <v>178</v>
      </c>
    </row>
    <row r="46" spans="1:1">
      <c r="A46" s="6" t="s">
        <v>27</v>
      </c>
    </row>
    <row r="47" spans="1:1">
      <c r="A47" s="6" t="s">
        <v>15</v>
      </c>
    </row>
    <row r="48" spans="1:1">
      <c r="A48" s="6" t="s">
        <v>15</v>
      </c>
    </row>
    <row r="49" spans="1:1">
      <c r="A49" s="6" t="s">
        <v>15</v>
      </c>
    </row>
    <row r="50" spans="1:1">
      <c r="A50" s="6" t="s">
        <v>178</v>
      </c>
    </row>
    <row r="51" spans="1:1">
      <c r="A51" s="6" t="s">
        <v>27</v>
      </c>
    </row>
    <row r="52" spans="1:1">
      <c r="A52" s="6" t="s">
        <v>15</v>
      </c>
    </row>
    <row r="53" spans="1:1">
      <c r="A53" s="6" t="s">
        <v>15</v>
      </c>
    </row>
    <row r="54" spans="1:1">
      <c r="A54" s="6" t="s">
        <v>27</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2477C-8CCD-445F-BFCE-E5CFA5DB1FA0}">
  <dimension ref="A1:H54"/>
  <sheetViews>
    <sheetView topLeftCell="C1" zoomScale="82" zoomScaleNormal="98" workbookViewId="0">
      <selection activeCell="K14" sqref="K14"/>
    </sheetView>
  </sheetViews>
  <sheetFormatPr defaultRowHeight="13.8"/>
  <cols>
    <col min="1" max="1" width="130.33203125" style="4" customWidth="1"/>
    <col min="2" max="4" width="8.88671875" style="4"/>
    <col min="5" max="5" width="41.33203125" style="4" customWidth="1"/>
    <col min="6" max="6" width="16.6640625" style="4" customWidth="1"/>
    <col min="7" max="7" width="15.88671875" style="4" customWidth="1"/>
    <col min="8" max="8" width="18.88671875" style="4" customWidth="1"/>
    <col min="9" max="16384" width="8.88671875" style="4"/>
  </cols>
  <sheetData>
    <row r="1" spans="1:8">
      <c r="A1" s="17" t="s">
        <v>2</v>
      </c>
    </row>
    <row r="2" spans="1:8">
      <c r="A2" s="18" t="s">
        <v>16</v>
      </c>
    </row>
    <row r="3" spans="1:8" ht="41.4">
      <c r="A3" s="19" t="s">
        <v>357</v>
      </c>
    </row>
    <row r="4" spans="1:8" ht="27.6">
      <c r="A4" s="19" t="s">
        <v>358</v>
      </c>
    </row>
    <row r="5" spans="1:8" ht="27.6">
      <c r="A5" s="19" t="s">
        <v>409</v>
      </c>
    </row>
    <row r="6" spans="1:8" ht="20.399999999999999" customHeight="1">
      <c r="A6" s="20" t="s">
        <v>55</v>
      </c>
    </row>
    <row r="7" spans="1:8">
      <c r="A7" s="18" t="s">
        <v>64</v>
      </c>
      <c r="E7" s="24"/>
      <c r="F7" s="2" t="s">
        <v>406</v>
      </c>
      <c r="G7" s="2" t="s">
        <v>360</v>
      </c>
      <c r="H7" s="2" t="s">
        <v>361</v>
      </c>
    </row>
    <row r="8" spans="1:8" ht="27.6">
      <c r="A8" s="19" t="s">
        <v>408</v>
      </c>
      <c r="E8" s="38" t="s">
        <v>410</v>
      </c>
      <c r="F8" s="21">
        <f>COUNTIF(A2:A54,"Everytime you perform self-study or Assignments*")</f>
        <v>27</v>
      </c>
      <c r="G8" s="21">
        <f>F8/SUM(F8:F12)</f>
        <v>0.26213592233009708</v>
      </c>
      <c r="H8" s="21">
        <f>G8*100</f>
        <v>26.21359223300971</v>
      </c>
    </row>
    <row r="9" spans="1:8" ht="27.6">
      <c r="A9" s="20" t="s">
        <v>16</v>
      </c>
      <c r="E9" s="38" t="s">
        <v>90</v>
      </c>
      <c r="F9" s="21">
        <f>COUNTIF(A2:A54,"*Only when you have some topic unclear (want explanation)*")</f>
        <v>32</v>
      </c>
      <c r="G9" s="21">
        <f>F9/SUM(F8:F12)</f>
        <v>0.31067961165048541</v>
      </c>
      <c r="H9" s="21">
        <f>G9*100</f>
        <v>31.067961165048541</v>
      </c>
    </row>
    <row r="10" spans="1:8" ht="27.6">
      <c r="A10" s="22" t="s">
        <v>90</v>
      </c>
      <c r="E10" s="38" t="s">
        <v>128</v>
      </c>
      <c r="F10" s="21">
        <f>COUNTIF(A2:A54,"*Partial (sometime use for Assignment and sometime use for explanation)*")</f>
        <v>24</v>
      </c>
      <c r="G10" s="21">
        <f>F10/SUM(F8:F12)</f>
        <v>0.23300970873786409</v>
      </c>
      <c r="H10" s="21">
        <f>G10*100</f>
        <v>23.300970873786408</v>
      </c>
    </row>
    <row r="11" spans="1:8" ht="55.2">
      <c r="A11" s="23" t="s">
        <v>362</v>
      </c>
      <c r="E11" s="38" t="s">
        <v>332</v>
      </c>
      <c r="F11" s="21">
        <f>COUNTIF(A2:A54,"*When you want to know instructions for some deployment ( Eg: you want to know how to setup VScode for writing code)*")</f>
        <v>17</v>
      </c>
      <c r="G11" s="21">
        <f>F11/SUM(F8:F12)</f>
        <v>0.1650485436893204</v>
      </c>
      <c r="H11" s="21">
        <f>G11*100</f>
        <v>16.50485436893204</v>
      </c>
    </row>
    <row r="12" spans="1:8" ht="27.6">
      <c r="A12" s="19" t="s">
        <v>363</v>
      </c>
      <c r="E12" s="24" t="s">
        <v>210</v>
      </c>
      <c r="F12" s="21">
        <f>COUNTIF(A2:A54,"*Never Use")</f>
        <v>3</v>
      </c>
      <c r="G12" s="21">
        <f>F12/SUM(F8:F12)</f>
        <v>2.9126213592233011E-2</v>
      </c>
      <c r="H12" s="21">
        <f>G12*100</f>
        <v>2.912621359223301</v>
      </c>
    </row>
    <row r="13" spans="1:8" ht="27.6">
      <c r="A13" s="19" t="s">
        <v>105</v>
      </c>
      <c r="E13" s="24" t="s">
        <v>411</v>
      </c>
      <c r="F13" s="21">
        <v>0</v>
      </c>
      <c r="G13" s="21">
        <v>0</v>
      </c>
      <c r="H13" s="21">
        <v>0</v>
      </c>
    </row>
    <row r="14" spans="1:8" ht="41.4">
      <c r="A14" s="19" t="s">
        <v>120</v>
      </c>
    </row>
    <row r="15" spans="1:8">
      <c r="A15" s="18" t="s">
        <v>128</v>
      </c>
    </row>
    <row r="16" spans="1:8" ht="61.2" customHeight="1">
      <c r="A16" s="19" t="s">
        <v>28</v>
      </c>
    </row>
    <row r="17" spans="1:1">
      <c r="A17" s="18" t="s">
        <v>64</v>
      </c>
    </row>
    <row r="18" spans="1:1">
      <c r="A18" s="18" t="s">
        <v>90</v>
      </c>
    </row>
    <row r="19" spans="1:1" ht="27.6">
      <c r="A19" s="19" t="s">
        <v>105</v>
      </c>
    </row>
    <row r="20" spans="1:1" ht="27.6">
      <c r="A20" s="19" t="s">
        <v>405</v>
      </c>
    </row>
    <row r="21" spans="1:1" ht="52.2" customHeight="1">
      <c r="A21" s="19" t="s">
        <v>28</v>
      </c>
    </row>
    <row r="22" spans="1:1">
      <c r="A22" s="18" t="s">
        <v>90</v>
      </c>
    </row>
    <row r="23" spans="1:1">
      <c r="A23" s="18" t="s">
        <v>64</v>
      </c>
    </row>
    <row r="24" spans="1:1" ht="27.6">
      <c r="A24" s="19" t="s">
        <v>407</v>
      </c>
    </row>
    <row r="25" spans="1:1" ht="41.4">
      <c r="A25" s="19" t="s">
        <v>357</v>
      </c>
    </row>
    <row r="26" spans="1:1" ht="27.6">
      <c r="A26" s="19" t="s">
        <v>202</v>
      </c>
    </row>
    <row r="27" spans="1:1">
      <c r="A27" s="18" t="s">
        <v>210</v>
      </c>
    </row>
    <row r="28" spans="1:1" ht="41.4">
      <c r="A28" s="19" t="s">
        <v>365</v>
      </c>
    </row>
    <row r="29" spans="1:1">
      <c r="A29" s="18" t="s">
        <v>90</v>
      </c>
    </row>
    <row r="30" spans="1:1">
      <c r="A30" s="18" t="s">
        <v>64</v>
      </c>
    </row>
    <row r="31" spans="1:1" ht="27.6">
      <c r="A31" s="19" t="s">
        <v>366</v>
      </c>
    </row>
    <row r="32" spans="1:1" ht="41.4">
      <c r="A32" s="19" t="s">
        <v>357</v>
      </c>
    </row>
    <row r="33" spans="1:1">
      <c r="A33" s="18" t="s">
        <v>55</v>
      </c>
    </row>
    <row r="34" spans="1:1">
      <c r="A34" s="18" t="s">
        <v>90</v>
      </c>
    </row>
    <row r="35" spans="1:1">
      <c r="A35" s="18" t="s">
        <v>55</v>
      </c>
    </row>
    <row r="36" spans="1:1">
      <c r="A36" s="18" t="s">
        <v>210</v>
      </c>
    </row>
    <row r="37" spans="1:1">
      <c r="A37" s="18" t="s">
        <v>64</v>
      </c>
    </row>
    <row r="38" spans="1:1" ht="41.4">
      <c r="A38" s="19" t="s">
        <v>357</v>
      </c>
    </row>
    <row r="39" spans="1:1" ht="41.4">
      <c r="A39" s="19" t="s">
        <v>367</v>
      </c>
    </row>
    <row r="40" spans="1:1">
      <c r="A40" s="18" t="s">
        <v>16</v>
      </c>
    </row>
    <row r="41" spans="1:1" ht="27.6">
      <c r="A41" s="19" t="s">
        <v>368</v>
      </c>
    </row>
    <row r="42" spans="1:1">
      <c r="A42" s="18" t="s">
        <v>128</v>
      </c>
    </row>
    <row r="43" spans="1:1" ht="41.4">
      <c r="A43" s="19" t="s">
        <v>364</v>
      </c>
    </row>
    <row r="44" spans="1:1">
      <c r="A44" s="18" t="s">
        <v>90</v>
      </c>
    </row>
    <row r="45" spans="1:1">
      <c r="A45" s="18" t="s">
        <v>90</v>
      </c>
    </row>
    <row r="46" spans="1:1">
      <c r="A46" s="18" t="s">
        <v>16</v>
      </c>
    </row>
    <row r="47" spans="1:1" ht="41.4">
      <c r="A47" s="19" t="s">
        <v>365</v>
      </c>
    </row>
    <row r="48" spans="1:1" ht="27.6">
      <c r="A48" s="19" t="s">
        <v>368</v>
      </c>
    </row>
    <row r="49" spans="1:1">
      <c r="A49" s="18" t="s">
        <v>90</v>
      </c>
    </row>
    <row r="50" spans="1:1">
      <c r="A50" s="18" t="s">
        <v>332</v>
      </c>
    </row>
    <row r="51" spans="1:1">
      <c r="A51" s="18" t="s">
        <v>64</v>
      </c>
    </row>
    <row r="52" spans="1:1" ht="41.4">
      <c r="A52" s="19" t="s">
        <v>369</v>
      </c>
    </row>
    <row r="53" spans="1:1">
      <c r="A53" s="18" t="s">
        <v>90</v>
      </c>
    </row>
    <row r="54" spans="1:1">
      <c r="A54" s="18" t="s">
        <v>332</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7D875-F494-4959-9F80-312F12909C01}">
  <dimension ref="A1:H54"/>
  <sheetViews>
    <sheetView zoomScale="99" zoomScaleNormal="99" workbookViewId="0">
      <selection activeCell="J19" sqref="J19"/>
    </sheetView>
  </sheetViews>
  <sheetFormatPr defaultRowHeight="13.8"/>
  <cols>
    <col min="1" max="1" width="48.44140625" style="4" customWidth="1"/>
    <col min="2" max="4" width="8.88671875" style="4"/>
    <col min="5" max="5" width="39.5546875" style="4" customWidth="1"/>
    <col min="6" max="6" width="15" style="4" customWidth="1"/>
    <col min="7" max="7" width="16.5546875" style="4" customWidth="1"/>
    <col min="8" max="8" width="14.6640625" style="4" customWidth="1"/>
    <col min="9" max="16384" width="8.88671875" style="4"/>
  </cols>
  <sheetData>
    <row r="1" spans="1:8" ht="46.8" customHeight="1">
      <c r="A1" s="25" t="s">
        <v>402</v>
      </c>
    </row>
    <row r="2" spans="1:8">
      <c r="A2" s="6" t="s">
        <v>17</v>
      </c>
      <c r="E2" s="2"/>
      <c r="F2" s="2" t="s">
        <v>359</v>
      </c>
      <c r="G2" s="2" t="s">
        <v>360</v>
      </c>
      <c r="H2" s="2" t="s">
        <v>361</v>
      </c>
    </row>
    <row r="3" spans="1:8">
      <c r="A3" s="6" t="s">
        <v>29</v>
      </c>
      <c r="E3" s="24" t="s">
        <v>29</v>
      </c>
      <c r="F3" s="21">
        <f>COUNTIF(A2:A54,E3)</f>
        <v>6</v>
      </c>
      <c r="G3" s="21">
        <f>F3/SUM(F3:F7)</f>
        <v>0.11320754716981132</v>
      </c>
      <c r="H3" s="21">
        <f>G3*100</f>
        <v>11.320754716981133</v>
      </c>
    </row>
    <row r="4" spans="1:8">
      <c r="A4" s="6" t="s">
        <v>17</v>
      </c>
      <c r="E4" s="24" t="s">
        <v>47</v>
      </c>
      <c r="F4" s="21">
        <f>COUNTIF(A2:A54,E4)</f>
        <v>16</v>
      </c>
      <c r="G4" s="21">
        <f>F4/SUM(F3:F7)</f>
        <v>0.30188679245283018</v>
      </c>
      <c r="H4" s="21">
        <f>G4*100</f>
        <v>30.188679245283019</v>
      </c>
    </row>
    <row r="5" spans="1:8">
      <c r="A5" s="6" t="s">
        <v>47</v>
      </c>
      <c r="E5" s="24" t="s">
        <v>17</v>
      </c>
      <c r="F5" s="21">
        <f>COUNTIF(A2:A54,E5)</f>
        <v>28</v>
      </c>
      <c r="G5" s="21">
        <f>F5/SUM(F3:F7)</f>
        <v>0.52830188679245282</v>
      </c>
      <c r="H5" s="21">
        <f>G5*100</f>
        <v>52.830188679245282</v>
      </c>
    </row>
    <row r="6" spans="1:8">
      <c r="A6" s="6" t="s">
        <v>17</v>
      </c>
      <c r="E6" s="24" t="s">
        <v>188</v>
      </c>
      <c r="F6" s="21">
        <f>COUNTIF(A2:A54,E6)</f>
        <v>3</v>
      </c>
      <c r="G6" s="21">
        <f>F6/SUM(F3:F7)</f>
        <v>5.6603773584905662E-2</v>
      </c>
      <c r="H6" s="21">
        <f>G6*100</f>
        <v>5.6603773584905666</v>
      </c>
    </row>
    <row r="7" spans="1:8">
      <c r="A7" s="6" t="s">
        <v>17</v>
      </c>
      <c r="E7" s="24" t="s">
        <v>403</v>
      </c>
      <c r="F7" s="21">
        <f>COUNTIF(A2:A54,E7)</f>
        <v>0</v>
      </c>
      <c r="G7" s="21">
        <f>F7/SUM(F3:F7)</f>
        <v>0</v>
      </c>
      <c r="H7" s="21">
        <f>G7*100</f>
        <v>0</v>
      </c>
    </row>
    <row r="8" spans="1:8">
      <c r="A8" s="6" t="s">
        <v>17</v>
      </c>
    </row>
    <row r="9" spans="1:8">
      <c r="A9" s="6" t="s">
        <v>47</v>
      </c>
    </row>
    <row r="10" spans="1:8">
      <c r="A10" s="6" t="s">
        <v>47</v>
      </c>
    </row>
    <row r="11" spans="1:8">
      <c r="A11" s="6" t="s">
        <v>17</v>
      </c>
    </row>
    <row r="12" spans="1:8">
      <c r="A12" s="6" t="s">
        <v>17</v>
      </c>
    </row>
    <row r="13" spans="1:8">
      <c r="A13" s="6" t="s">
        <v>47</v>
      </c>
    </row>
    <row r="14" spans="1:8">
      <c r="A14" s="6" t="s">
        <v>17</v>
      </c>
    </row>
    <row r="15" spans="1:8">
      <c r="A15" s="6" t="s">
        <v>17</v>
      </c>
    </row>
    <row r="16" spans="1:8">
      <c r="A16" s="6" t="s">
        <v>17</v>
      </c>
    </row>
    <row r="17" spans="1:1">
      <c r="A17" s="6" t="s">
        <v>17</v>
      </c>
    </row>
    <row r="18" spans="1:1">
      <c r="A18" s="6" t="s">
        <v>17</v>
      </c>
    </row>
    <row r="19" spans="1:1">
      <c r="A19" s="6" t="s">
        <v>17</v>
      </c>
    </row>
    <row r="20" spans="1:1">
      <c r="A20" s="6" t="s">
        <v>47</v>
      </c>
    </row>
    <row r="21" spans="1:1">
      <c r="A21" s="6" t="s">
        <v>47</v>
      </c>
    </row>
    <row r="22" spans="1:1">
      <c r="A22" s="6" t="s">
        <v>47</v>
      </c>
    </row>
    <row r="23" spans="1:1">
      <c r="A23" s="6" t="s">
        <v>47</v>
      </c>
    </row>
    <row r="24" spans="1:1">
      <c r="A24" s="6" t="s">
        <v>188</v>
      </c>
    </row>
    <row r="25" spans="1:1">
      <c r="A25" s="6" t="s">
        <v>47</v>
      </c>
    </row>
    <row r="26" spans="1:1">
      <c r="A26" s="6" t="s">
        <v>17</v>
      </c>
    </row>
    <row r="27" spans="1:1">
      <c r="A27" s="6" t="s">
        <v>17</v>
      </c>
    </row>
    <row r="28" spans="1:1">
      <c r="A28" s="6" t="s">
        <v>17</v>
      </c>
    </row>
    <row r="29" spans="1:1">
      <c r="A29" s="6" t="s">
        <v>29</v>
      </c>
    </row>
    <row r="30" spans="1:1">
      <c r="A30" s="6" t="s">
        <v>17</v>
      </c>
    </row>
    <row r="31" spans="1:1">
      <c r="A31" s="6" t="s">
        <v>17</v>
      </c>
    </row>
    <row r="32" spans="1:1">
      <c r="A32" s="6" t="s">
        <v>17</v>
      </c>
    </row>
    <row r="33" spans="1:1">
      <c r="A33" s="6" t="s">
        <v>17</v>
      </c>
    </row>
    <row r="34" spans="1:1">
      <c r="A34" s="6" t="s">
        <v>47</v>
      </c>
    </row>
    <row r="35" spans="1:1">
      <c r="A35" s="6" t="s">
        <v>47</v>
      </c>
    </row>
    <row r="36" spans="1:1">
      <c r="A36" s="6" t="s">
        <v>188</v>
      </c>
    </row>
    <row r="37" spans="1:1">
      <c r="A37" s="6" t="s">
        <v>47</v>
      </c>
    </row>
    <row r="38" spans="1:1">
      <c r="A38" s="6" t="s">
        <v>47</v>
      </c>
    </row>
    <row r="39" spans="1:1">
      <c r="A39" s="6" t="s">
        <v>29</v>
      </c>
    </row>
    <row r="40" spans="1:1">
      <c r="A40" s="6" t="s">
        <v>29</v>
      </c>
    </row>
    <row r="41" spans="1:1">
      <c r="A41" s="6" t="s">
        <v>17</v>
      </c>
    </row>
    <row r="42" spans="1:1">
      <c r="A42" s="6" t="s">
        <v>17</v>
      </c>
    </row>
    <row r="43" spans="1:1">
      <c r="A43" s="6" t="s">
        <v>17</v>
      </c>
    </row>
    <row r="44" spans="1:1">
      <c r="A44" s="6" t="s">
        <v>29</v>
      </c>
    </row>
    <row r="45" spans="1:1">
      <c r="A45" s="6" t="s">
        <v>29</v>
      </c>
    </row>
    <row r="46" spans="1:1">
      <c r="A46" s="6" t="s">
        <v>17</v>
      </c>
    </row>
    <row r="47" spans="1:1">
      <c r="A47" s="6" t="s">
        <v>17</v>
      </c>
    </row>
    <row r="48" spans="1:1">
      <c r="A48" s="6" t="s">
        <v>47</v>
      </c>
    </row>
    <row r="49" spans="1:1">
      <c r="A49" s="6" t="s">
        <v>47</v>
      </c>
    </row>
    <row r="50" spans="1:1">
      <c r="A50" s="6" t="s">
        <v>188</v>
      </c>
    </row>
    <row r="51" spans="1:1">
      <c r="A51" s="6" t="s">
        <v>47</v>
      </c>
    </row>
    <row r="52" spans="1:1">
      <c r="A52" s="6" t="s">
        <v>17</v>
      </c>
    </row>
    <row r="53" spans="1:1">
      <c r="A53" s="6" t="s">
        <v>17</v>
      </c>
    </row>
    <row r="54" spans="1:1">
      <c r="A54" s="6" t="s">
        <v>17</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AE68D-C268-4991-8C31-825B9BB56771}">
  <dimension ref="A1:F54"/>
  <sheetViews>
    <sheetView topLeftCell="C1" zoomScale="101" zoomScaleNormal="102" workbookViewId="0">
      <selection activeCell="C7" sqref="C7:F14"/>
    </sheetView>
  </sheetViews>
  <sheetFormatPr defaultRowHeight="13.8"/>
  <cols>
    <col min="1" max="1" width="108" style="4" customWidth="1"/>
    <col min="2" max="2" width="8.88671875" style="4"/>
    <col min="3" max="3" width="45" style="4" customWidth="1"/>
    <col min="4" max="4" width="15.88671875" style="4" customWidth="1"/>
    <col min="5" max="5" width="14" style="4" customWidth="1"/>
    <col min="6" max="6" width="15.6640625" style="4" customWidth="1"/>
    <col min="7" max="16384" width="8.88671875" style="4"/>
  </cols>
  <sheetData>
    <row r="1" spans="1:6">
      <c r="A1" s="3" t="s">
        <v>4</v>
      </c>
    </row>
    <row r="2" spans="1:6">
      <c r="A2" s="6" t="s">
        <v>18</v>
      </c>
    </row>
    <row r="3" spans="1:6">
      <c r="A3" s="6" t="s">
        <v>30</v>
      </c>
    </row>
    <row r="4" spans="1:6">
      <c r="A4" s="6" t="s">
        <v>39</v>
      </c>
    </row>
    <row r="5" spans="1:6">
      <c r="A5" s="6" t="s">
        <v>30</v>
      </c>
    </row>
    <row r="6" spans="1:6">
      <c r="A6" s="6" t="s">
        <v>56</v>
      </c>
    </row>
    <row r="7" spans="1:6">
      <c r="A7" s="6" t="s">
        <v>65</v>
      </c>
      <c r="C7" s="24"/>
      <c r="D7" s="2" t="s">
        <v>406</v>
      </c>
      <c r="E7" s="2" t="s">
        <v>360</v>
      </c>
      <c r="F7" s="2" t="s">
        <v>361</v>
      </c>
    </row>
    <row r="8" spans="1:6" ht="32.4" customHeight="1">
      <c r="A8" s="5" t="s">
        <v>73</v>
      </c>
      <c r="C8" s="15" t="s">
        <v>65</v>
      </c>
      <c r="D8" s="16">
        <f>COUNTIF(A2:A54,"To understand difficult concepts*")</f>
        <v>33</v>
      </c>
      <c r="E8" s="16">
        <f>D8/SUM(D8:D14)</f>
        <v>0.24264705882352941</v>
      </c>
      <c r="F8" s="16">
        <f t="shared" ref="F8:F13" si="0">E8*100</f>
        <v>24.264705882352942</v>
      </c>
    </row>
    <row r="9" spans="1:6">
      <c r="A9" s="6" t="s">
        <v>82</v>
      </c>
      <c r="C9" s="15" t="s">
        <v>179</v>
      </c>
      <c r="D9" s="16">
        <f>COUNTIF(A2:A54,"*To get quick answers to questions*")</f>
        <v>31</v>
      </c>
      <c r="E9" s="16">
        <f>D9/SUM(D8:D14)</f>
        <v>0.22794117647058823</v>
      </c>
      <c r="F9" s="16">
        <f t="shared" si="0"/>
        <v>22.794117647058822</v>
      </c>
    </row>
    <row r="10" spans="1:6">
      <c r="A10" s="6" t="s">
        <v>91</v>
      </c>
      <c r="C10" s="15" t="s">
        <v>276</v>
      </c>
      <c r="D10" s="16">
        <f>COUNTIF(A2:A54,"*To practice problems and exercises*")</f>
        <v>17</v>
      </c>
      <c r="E10" s="16">
        <f>D10/SUM(D8:D14)</f>
        <v>0.125</v>
      </c>
      <c r="F10" s="16">
        <f t="shared" si="0"/>
        <v>12.5</v>
      </c>
    </row>
    <row r="11" spans="1:6" ht="27.6">
      <c r="A11" s="5" t="s">
        <v>98</v>
      </c>
      <c r="C11" s="15" t="s">
        <v>129</v>
      </c>
      <c r="D11" s="16">
        <f>COUNTIF(A2:A54,"*To find additional study resources*")</f>
        <v>26</v>
      </c>
      <c r="E11" s="16">
        <f>D11/SUM(D8:D14)</f>
        <v>0.19117647058823528</v>
      </c>
      <c r="F11" s="16">
        <f t="shared" si="0"/>
        <v>19.117647058823529</v>
      </c>
    </row>
    <row r="12" spans="1:6">
      <c r="A12" s="6" t="s">
        <v>106</v>
      </c>
      <c r="C12" s="15" t="s">
        <v>333</v>
      </c>
      <c r="D12" s="16">
        <f>COUNTIF(A3:A54,"*To improve study efficiency*")</f>
        <v>21</v>
      </c>
      <c r="E12" s="16">
        <f>D12/SUM(D8:D14)</f>
        <v>0.15441176470588236</v>
      </c>
      <c r="F12" s="16">
        <f t="shared" si="0"/>
        <v>15.441176470588236</v>
      </c>
    </row>
    <row r="13" spans="1:6">
      <c r="A13" s="6" t="s">
        <v>30</v>
      </c>
      <c r="C13" s="15" t="s">
        <v>414</v>
      </c>
      <c r="D13" s="16">
        <f>COUNTIF(A2:A54,"*For personalized study recommendations")</f>
        <v>8</v>
      </c>
      <c r="E13" s="16">
        <f>D13/SUM(D8:D14)</f>
        <v>5.8823529411764705E-2</v>
      </c>
      <c r="F13" s="16">
        <f t="shared" si="0"/>
        <v>5.8823529411764701</v>
      </c>
    </row>
    <row r="14" spans="1:6" ht="27.6">
      <c r="A14" s="5" t="s">
        <v>370</v>
      </c>
      <c r="C14" s="15" t="s">
        <v>411</v>
      </c>
      <c r="D14" s="16">
        <v>0</v>
      </c>
      <c r="E14" s="16">
        <v>0</v>
      </c>
      <c r="F14" s="16">
        <v>0</v>
      </c>
    </row>
    <row r="15" spans="1:6">
      <c r="A15" s="6" t="s">
        <v>129</v>
      </c>
    </row>
    <row r="16" spans="1:6" ht="27.6">
      <c r="A16" s="5" t="s">
        <v>137</v>
      </c>
    </row>
    <row r="17" spans="1:1">
      <c r="A17" s="6" t="s">
        <v>129</v>
      </c>
    </row>
    <row r="18" spans="1:1">
      <c r="A18" s="6" t="s">
        <v>150</v>
      </c>
    </row>
    <row r="19" spans="1:1">
      <c r="A19" s="6" t="s">
        <v>91</v>
      </c>
    </row>
    <row r="20" spans="1:1">
      <c r="A20" s="6" t="s">
        <v>165</v>
      </c>
    </row>
    <row r="21" spans="1:1" ht="27.6">
      <c r="A21" s="5" t="s">
        <v>98</v>
      </c>
    </row>
    <row r="22" spans="1:1">
      <c r="A22" s="6" t="s">
        <v>179</v>
      </c>
    </row>
    <row r="23" spans="1:1">
      <c r="A23" s="6" t="s">
        <v>56</v>
      </c>
    </row>
    <row r="24" spans="1:1">
      <c r="A24" s="6" t="s">
        <v>179</v>
      </c>
    </row>
    <row r="25" spans="1:1">
      <c r="A25" s="6" t="s">
        <v>91</v>
      </c>
    </row>
    <row r="26" spans="1:1">
      <c r="A26" s="6" t="s">
        <v>30</v>
      </c>
    </row>
    <row r="27" spans="1:1">
      <c r="A27" s="6" t="s">
        <v>91</v>
      </c>
    </row>
    <row r="28" spans="1:1" ht="27.6">
      <c r="A28" s="5" t="s">
        <v>412</v>
      </c>
    </row>
    <row r="29" spans="1:1">
      <c r="A29" s="6" t="s">
        <v>65</v>
      </c>
    </row>
    <row r="30" spans="1:1">
      <c r="A30" s="6" t="s">
        <v>227</v>
      </c>
    </row>
    <row r="31" spans="1:1">
      <c r="A31" s="6" t="s">
        <v>91</v>
      </c>
    </row>
    <row r="32" spans="1:1" ht="27.6">
      <c r="A32" s="5" t="s">
        <v>412</v>
      </c>
    </row>
    <row r="33" spans="1:1">
      <c r="A33" s="6" t="s">
        <v>246</v>
      </c>
    </row>
    <row r="34" spans="1:1">
      <c r="A34" s="6" t="s">
        <v>82</v>
      </c>
    </row>
    <row r="35" spans="1:1">
      <c r="A35" s="6" t="s">
        <v>65</v>
      </c>
    </row>
    <row r="36" spans="1:1">
      <c r="A36" s="6" t="s">
        <v>265</v>
      </c>
    </row>
    <row r="37" spans="1:1" ht="27.6">
      <c r="A37" s="5" t="s">
        <v>98</v>
      </c>
    </row>
    <row r="38" spans="1:1">
      <c r="A38" s="6" t="s">
        <v>276</v>
      </c>
    </row>
    <row r="39" spans="1:1" ht="41.4">
      <c r="A39" s="5" t="s">
        <v>413</v>
      </c>
    </row>
    <row r="40" spans="1:1">
      <c r="A40" s="6" t="s">
        <v>285</v>
      </c>
    </row>
    <row r="41" spans="1:1" ht="41.4">
      <c r="A41" s="5" t="s">
        <v>293</v>
      </c>
    </row>
    <row r="42" spans="1:1">
      <c r="A42" s="6" t="s">
        <v>276</v>
      </c>
    </row>
    <row r="43" spans="1:1">
      <c r="A43" s="6" t="s">
        <v>306</v>
      </c>
    </row>
    <row r="44" spans="1:1">
      <c r="A44" s="6" t="s">
        <v>129</v>
      </c>
    </row>
    <row r="45" spans="1:1">
      <c r="A45" s="6" t="s">
        <v>65</v>
      </c>
    </row>
    <row r="46" spans="1:1">
      <c r="A46" s="6" t="s">
        <v>165</v>
      </c>
    </row>
    <row r="47" spans="1:1">
      <c r="A47" s="6" t="s">
        <v>319</v>
      </c>
    </row>
    <row r="48" spans="1:1">
      <c r="A48" s="6" t="s">
        <v>129</v>
      </c>
    </row>
    <row r="49" spans="1:1">
      <c r="A49" s="6" t="s">
        <v>276</v>
      </c>
    </row>
    <row r="50" spans="1:1">
      <c r="A50" s="6" t="s">
        <v>333</v>
      </c>
    </row>
    <row r="51" spans="1:1" ht="41.4">
      <c r="A51" s="5" t="s">
        <v>293</v>
      </c>
    </row>
    <row r="52" spans="1:1" ht="41.4">
      <c r="A52" s="5" t="s">
        <v>293</v>
      </c>
    </row>
    <row r="53" spans="1:1">
      <c r="A53" s="6" t="s">
        <v>65</v>
      </c>
    </row>
    <row r="54" spans="1:1">
      <c r="A54" s="6" t="s">
        <v>129</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EF69F-0DEA-4069-A3B3-F5DE7D027017}">
  <dimension ref="A1:G54"/>
  <sheetViews>
    <sheetView workbookViewId="0">
      <selection activeCell="G17" sqref="G17"/>
    </sheetView>
  </sheetViews>
  <sheetFormatPr defaultRowHeight="12.6"/>
  <cols>
    <col min="1" max="1" width="44.33203125" style="28" customWidth="1"/>
    <col min="2" max="4" width="8.88671875" style="1"/>
    <col min="5" max="5" width="12.6640625" style="1" customWidth="1"/>
    <col min="6" max="6" width="17.6640625" style="1" customWidth="1"/>
    <col min="7" max="7" width="19.5546875" style="1" customWidth="1"/>
    <col min="8" max="8" width="13.5546875" style="1" customWidth="1"/>
    <col min="9" max="9" width="13.77734375" style="1" customWidth="1"/>
    <col min="10" max="16384" width="8.88671875" style="1"/>
  </cols>
  <sheetData>
    <row r="1" spans="1:7" ht="37.799999999999997">
      <c r="A1" s="26" t="s">
        <v>371</v>
      </c>
    </row>
    <row r="2" spans="1:7">
      <c r="A2" s="27">
        <v>1</v>
      </c>
    </row>
    <row r="3" spans="1:7">
      <c r="A3" s="27">
        <v>2</v>
      </c>
    </row>
    <row r="4" spans="1:7">
      <c r="A4" s="27">
        <v>4</v>
      </c>
    </row>
    <row r="5" spans="1:7">
      <c r="A5" s="27">
        <v>2</v>
      </c>
      <c r="D5" s="29"/>
      <c r="E5" s="29" t="s">
        <v>359</v>
      </c>
      <c r="F5" s="29" t="s">
        <v>360</v>
      </c>
      <c r="G5" s="29" t="s">
        <v>361</v>
      </c>
    </row>
    <row r="6" spans="1:7">
      <c r="A6" s="27">
        <v>4</v>
      </c>
      <c r="D6" s="29">
        <v>1</v>
      </c>
      <c r="E6" s="30">
        <f>COUNTIF(A2:A54,D6)</f>
        <v>5</v>
      </c>
      <c r="F6" s="30">
        <f>E6/SUM(E6:E10)</f>
        <v>9.4339622641509441E-2</v>
      </c>
      <c r="G6" s="30">
        <f>F6*100</f>
        <v>9.433962264150944</v>
      </c>
    </row>
    <row r="7" spans="1:7">
      <c r="A7" s="27">
        <v>2</v>
      </c>
      <c r="D7" s="29">
        <v>2</v>
      </c>
      <c r="E7" s="30">
        <f>COUNTIF(A2:A54,D7)</f>
        <v>17</v>
      </c>
      <c r="F7" s="30">
        <f>E7/SUM(E6:E10)</f>
        <v>0.32075471698113206</v>
      </c>
      <c r="G7" s="30">
        <f>F7*100</f>
        <v>32.075471698113205</v>
      </c>
    </row>
    <row r="8" spans="1:7">
      <c r="A8" s="27">
        <v>5</v>
      </c>
      <c r="D8" s="29">
        <v>3</v>
      </c>
      <c r="E8" s="30">
        <f>COUNTIF(A2:A54,D8)</f>
        <v>16</v>
      </c>
      <c r="F8" s="30">
        <f>E8/SUM(E6:E10)</f>
        <v>0.30188679245283018</v>
      </c>
      <c r="G8" s="30">
        <f>F8*100</f>
        <v>30.188679245283019</v>
      </c>
    </row>
    <row r="9" spans="1:7">
      <c r="A9" s="27">
        <v>3</v>
      </c>
      <c r="D9" s="29">
        <v>4</v>
      </c>
      <c r="E9" s="30">
        <f>COUNTIF(A2:A54,D9)</f>
        <v>11</v>
      </c>
      <c r="F9" s="30">
        <f>E9/SUM(E6:E10)</f>
        <v>0.20754716981132076</v>
      </c>
      <c r="G9" s="30">
        <f>F9*100</f>
        <v>20.754716981132077</v>
      </c>
    </row>
    <row r="10" spans="1:7">
      <c r="A10" s="27">
        <v>2</v>
      </c>
      <c r="D10" s="29">
        <v>5</v>
      </c>
      <c r="E10" s="30">
        <f>COUNTIF(A2:A54,D10)</f>
        <v>4</v>
      </c>
      <c r="F10" s="30">
        <f>E10/SUM(E6:E10)</f>
        <v>7.5471698113207544E-2</v>
      </c>
      <c r="G10" s="30">
        <f>F10*100</f>
        <v>7.5471698113207548</v>
      </c>
    </row>
    <row r="11" spans="1:7">
      <c r="A11" s="27">
        <v>3</v>
      </c>
    </row>
    <row r="12" spans="1:7">
      <c r="A12" s="27">
        <v>3</v>
      </c>
    </row>
    <row r="13" spans="1:7">
      <c r="A13" s="27">
        <v>1</v>
      </c>
    </row>
    <row r="14" spans="1:7">
      <c r="A14" s="27">
        <v>1</v>
      </c>
    </row>
    <row r="15" spans="1:7">
      <c r="A15" s="27">
        <v>4</v>
      </c>
    </row>
    <row r="16" spans="1:7">
      <c r="A16" s="27">
        <v>4</v>
      </c>
    </row>
    <row r="17" spans="1:1">
      <c r="A17" s="27">
        <v>2</v>
      </c>
    </row>
    <row r="18" spans="1:1">
      <c r="A18" s="27">
        <v>2</v>
      </c>
    </row>
    <row r="19" spans="1:1">
      <c r="A19" s="27">
        <v>3</v>
      </c>
    </row>
    <row r="20" spans="1:1">
      <c r="A20" s="27">
        <v>2</v>
      </c>
    </row>
    <row r="21" spans="1:1">
      <c r="A21" s="27">
        <v>4</v>
      </c>
    </row>
    <row r="22" spans="1:1">
      <c r="A22" s="27">
        <v>4</v>
      </c>
    </row>
    <row r="23" spans="1:1">
      <c r="A23" s="27">
        <v>2</v>
      </c>
    </row>
    <row r="24" spans="1:1">
      <c r="A24" s="27">
        <v>3</v>
      </c>
    </row>
    <row r="25" spans="1:1">
      <c r="A25" s="27">
        <v>5</v>
      </c>
    </row>
    <row r="26" spans="1:1">
      <c r="A26" s="27">
        <v>4</v>
      </c>
    </row>
    <row r="27" spans="1:1">
      <c r="A27" s="27">
        <v>3</v>
      </c>
    </row>
    <row r="28" spans="1:1">
      <c r="A28" s="27">
        <v>2</v>
      </c>
    </row>
    <row r="29" spans="1:1">
      <c r="A29" s="27">
        <v>2</v>
      </c>
    </row>
    <row r="30" spans="1:1">
      <c r="A30" s="27">
        <v>3</v>
      </c>
    </row>
    <row r="31" spans="1:1">
      <c r="A31" s="27">
        <v>3</v>
      </c>
    </row>
    <row r="32" spans="1:1">
      <c r="A32" s="27">
        <v>2</v>
      </c>
    </row>
    <row r="33" spans="1:1">
      <c r="A33" s="27">
        <v>4</v>
      </c>
    </row>
    <row r="34" spans="1:1">
      <c r="A34" s="27">
        <v>2</v>
      </c>
    </row>
    <row r="35" spans="1:1">
      <c r="A35" s="27">
        <v>1</v>
      </c>
    </row>
    <row r="36" spans="1:1">
      <c r="A36" s="27">
        <v>3</v>
      </c>
    </row>
    <row r="37" spans="1:1">
      <c r="A37" s="27">
        <v>2</v>
      </c>
    </row>
    <row r="38" spans="1:1">
      <c r="A38" s="27">
        <v>5</v>
      </c>
    </row>
    <row r="39" spans="1:1">
      <c r="A39" s="27">
        <v>4</v>
      </c>
    </row>
    <row r="40" spans="1:1">
      <c r="A40" s="27">
        <v>1</v>
      </c>
    </row>
    <row r="41" spans="1:1">
      <c r="A41" s="27">
        <v>3</v>
      </c>
    </row>
    <row r="42" spans="1:1">
      <c r="A42" s="27">
        <v>3</v>
      </c>
    </row>
    <row r="43" spans="1:1">
      <c r="A43" s="27">
        <v>3</v>
      </c>
    </row>
    <row r="44" spans="1:1">
      <c r="A44" s="27">
        <v>4</v>
      </c>
    </row>
    <row r="45" spans="1:1">
      <c r="A45" s="27">
        <v>3</v>
      </c>
    </row>
    <row r="46" spans="1:1">
      <c r="A46" s="27">
        <v>2</v>
      </c>
    </row>
    <row r="47" spans="1:1">
      <c r="A47" s="27">
        <v>4</v>
      </c>
    </row>
    <row r="48" spans="1:1">
      <c r="A48" s="27">
        <v>3</v>
      </c>
    </row>
    <row r="49" spans="1:1">
      <c r="A49" s="27">
        <v>3</v>
      </c>
    </row>
    <row r="50" spans="1:1">
      <c r="A50" s="27">
        <v>5</v>
      </c>
    </row>
    <row r="51" spans="1:1">
      <c r="A51" s="27">
        <v>2</v>
      </c>
    </row>
    <row r="52" spans="1:1">
      <c r="A52" s="27">
        <v>3</v>
      </c>
    </row>
    <row r="53" spans="1:1">
      <c r="A53" s="27">
        <v>2</v>
      </c>
    </row>
    <row r="54" spans="1:1">
      <c r="A54" s="27">
        <v>2</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754AB-F3B5-46B8-8843-605304814F34}">
  <dimension ref="A1:F54"/>
  <sheetViews>
    <sheetView zoomScaleNormal="62" workbookViewId="0">
      <selection activeCell="E20" sqref="E20"/>
    </sheetView>
  </sheetViews>
  <sheetFormatPr defaultRowHeight="13.8"/>
  <cols>
    <col min="1" max="1" width="50.44140625" style="4" customWidth="1"/>
    <col min="2" max="2" width="8.88671875" style="4"/>
    <col min="3" max="3" width="27" style="4" customWidth="1"/>
    <col min="4" max="4" width="14.77734375" style="4" customWidth="1"/>
    <col min="5" max="5" width="13.88671875" style="4" customWidth="1"/>
    <col min="6" max="6" width="16" style="4" customWidth="1"/>
    <col min="7" max="16384" width="8.88671875" style="4"/>
  </cols>
  <sheetData>
    <row r="1" spans="1:6" ht="47.4" customHeight="1">
      <c r="A1" s="31" t="s">
        <v>6</v>
      </c>
    </row>
    <row r="2" spans="1:6">
      <c r="A2" s="6" t="s">
        <v>19</v>
      </c>
    </row>
    <row r="3" spans="1:6">
      <c r="A3" s="6" t="s">
        <v>19</v>
      </c>
    </row>
    <row r="4" spans="1:6">
      <c r="A4" s="6" t="s">
        <v>19</v>
      </c>
    </row>
    <row r="5" spans="1:6">
      <c r="A5" s="6" t="s">
        <v>19</v>
      </c>
    </row>
    <row r="6" spans="1:6">
      <c r="A6" s="6" t="s">
        <v>19</v>
      </c>
      <c r="C6" s="2"/>
      <c r="D6" s="14" t="s">
        <v>359</v>
      </c>
      <c r="E6" s="14" t="s">
        <v>360</v>
      </c>
      <c r="F6" s="14" t="s">
        <v>361</v>
      </c>
    </row>
    <row r="7" spans="1:6">
      <c r="A7" s="6" t="s">
        <v>19</v>
      </c>
      <c r="C7" s="24" t="s">
        <v>74</v>
      </c>
      <c r="D7" s="32">
        <f>COUNTIF(A2:A54,C7)</f>
        <v>7</v>
      </c>
      <c r="E7" s="32">
        <f>D7/SUM(D7:D11)</f>
        <v>0.13207547169811321</v>
      </c>
      <c r="F7" s="32">
        <f>E7*100</f>
        <v>13.20754716981132</v>
      </c>
    </row>
    <row r="8" spans="1:6">
      <c r="A8" s="6" t="s">
        <v>74</v>
      </c>
      <c r="C8" s="24" t="s">
        <v>19</v>
      </c>
      <c r="D8" s="32">
        <f>COUNTIF(A2:A54,C8)</f>
        <v>38</v>
      </c>
      <c r="E8" s="32">
        <f>D8/SUM(D7:D11)</f>
        <v>0.71698113207547165</v>
      </c>
      <c r="F8" s="32">
        <f>E8*100</f>
        <v>71.698113207547166</v>
      </c>
    </row>
    <row r="9" spans="1:6">
      <c r="A9" s="6" t="s">
        <v>19</v>
      </c>
      <c r="C9" s="24" t="s">
        <v>239</v>
      </c>
      <c r="D9" s="32">
        <f>COUNTIF(A2:A54,C9)</f>
        <v>5</v>
      </c>
      <c r="E9" s="32">
        <f>D9/SUM(D7:D11)</f>
        <v>9.4339622641509441E-2</v>
      </c>
      <c r="F9" s="32">
        <f>E9*100</f>
        <v>9.433962264150944</v>
      </c>
    </row>
    <row r="10" spans="1:6">
      <c r="A10" s="6" t="s">
        <v>19</v>
      </c>
      <c r="C10" s="24" t="s">
        <v>166</v>
      </c>
      <c r="D10" s="32">
        <f>COUNTIF(A2:A54,C10)</f>
        <v>3</v>
      </c>
      <c r="E10" s="32">
        <f>D10/SUM(D7:D11)</f>
        <v>5.6603773584905662E-2</v>
      </c>
      <c r="F10" s="32">
        <f>E10*100</f>
        <v>5.6603773584905666</v>
      </c>
    </row>
    <row r="11" spans="1:6">
      <c r="A11" s="6" t="s">
        <v>19</v>
      </c>
      <c r="C11" s="24" t="s">
        <v>404</v>
      </c>
      <c r="D11" s="32">
        <f>COUNTIF(A2:A54,C11)</f>
        <v>0</v>
      </c>
      <c r="E11" s="32">
        <f>D11/SUM(D7:D11)</f>
        <v>0</v>
      </c>
      <c r="F11" s="32">
        <f>E11*100</f>
        <v>0</v>
      </c>
    </row>
    <row r="12" spans="1:6">
      <c r="A12" s="6" t="s">
        <v>19</v>
      </c>
    </row>
    <row r="13" spans="1:6">
      <c r="A13" s="6" t="s">
        <v>19</v>
      </c>
    </row>
    <row r="14" spans="1:6">
      <c r="A14" s="6" t="s">
        <v>19</v>
      </c>
    </row>
    <row r="15" spans="1:6">
      <c r="A15" s="6" t="s">
        <v>19</v>
      </c>
    </row>
    <row r="16" spans="1:6">
      <c r="A16" s="6" t="s">
        <v>19</v>
      </c>
    </row>
    <row r="17" spans="1:1">
      <c r="A17" s="6" t="s">
        <v>19</v>
      </c>
    </row>
    <row r="18" spans="1:1">
      <c r="A18" s="6" t="s">
        <v>74</v>
      </c>
    </row>
    <row r="19" spans="1:1">
      <c r="A19" s="6" t="s">
        <v>19</v>
      </c>
    </row>
    <row r="20" spans="1:1">
      <c r="A20" s="6" t="s">
        <v>166</v>
      </c>
    </row>
    <row r="21" spans="1:1">
      <c r="A21" s="6" t="s">
        <v>74</v>
      </c>
    </row>
    <row r="22" spans="1:1">
      <c r="A22" s="6" t="s">
        <v>19</v>
      </c>
    </row>
    <row r="23" spans="1:1">
      <c r="A23" s="6" t="s">
        <v>19</v>
      </c>
    </row>
    <row r="24" spans="1:1">
      <c r="A24" s="6" t="s">
        <v>19</v>
      </c>
    </row>
    <row r="25" spans="1:1">
      <c r="A25" s="6" t="s">
        <v>19</v>
      </c>
    </row>
    <row r="26" spans="1:1">
      <c r="A26" s="6" t="s">
        <v>74</v>
      </c>
    </row>
    <row r="27" spans="1:1">
      <c r="A27" s="6" t="s">
        <v>19</v>
      </c>
    </row>
    <row r="28" spans="1:1">
      <c r="A28" s="6" t="s">
        <v>19</v>
      </c>
    </row>
    <row r="29" spans="1:1">
      <c r="A29" s="6" t="s">
        <v>74</v>
      </c>
    </row>
    <row r="30" spans="1:1">
      <c r="A30" s="6" t="s">
        <v>19</v>
      </c>
    </row>
    <row r="31" spans="1:1">
      <c r="A31" s="6" t="s">
        <v>19</v>
      </c>
    </row>
    <row r="32" spans="1:1">
      <c r="A32" s="6" t="s">
        <v>239</v>
      </c>
    </row>
    <row r="33" spans="1:1">
      <c r="A33" s="6" t="s">
        <v>166</v>
      </c>
    </row>
    <row r="34" spans="1:1">
      <c r="A34" s="6" t="s">
        <v>19</v>
      </c>
    </row>
    <row r="35" spans="1:1">
      <c r="A35" s="6" t="s">
        <v>19</v>
      </c>
    </row>
    <row r="36" spans="1:1">
      <c r="A36" s="6" t="s">
        <v>239</v>
      </c>
    </row>
    <row r="37" spans="1:1">
      <c r="A37" s="6" t="s">
        <v>19</v>
      </c>
    </row>
    <row r="38" spans="1:1">
      <c r="A38" s="6" t="s">
        <v>239</v>
      </c>
    </row>
    <row r="39" spans="1:1">
      <c r="A39" s="6" t="s">
        <v>19</v>
      </c>
    </row>
    <row r="40" spans="1:1">
      <c r="A40" s="6" t="s">
        <v>19</v>
      </c>
    </row>
    <row r="41" spans="1:1">
      <c r="A41" s="6" t="s">
        <v>19</v>
      </c>
    </row>
    <row r="42" spans="1:1">
      <c r="A42" s="6" t="s">
        <v>19</v>
      </c>
    </row>
    <row r="43" spans="1:1">
      <c r="A43" s="6" t="s">
        <v>19</v>
      </c>
    </row>
    <row r="44" spans="1:1">
      <c r="A44" s="6" t="s">
        <v>166</v>
      </c>
    </row>
    <row r="45" spans="1:1">
      <c r="A45" s="6" t="s">
        <v>19</v>
      </c>
    </row>
    <row r="46" spans="1:1">
      <c r="A46" s="6" t="s">
        <v>19</v>
      </c>
    </row>
    <row r="47" spans="1:1">
      <c r="A47" s="6" t="s">
        <v>74</v>
      </c>
    </row>
    <row r="48" spans="1:1">
      <c r="A48" s="6" t="s">
        <v>74</v>
      </c>
    </row>
    <row r="49" spans="1:1">
      <c r="A49" s="6" t="s">
        <v>19</v>
      </c>
    </row>
    <row r="50" spans="1:1">
      <c r="A50" s="6" t="s">
        <v>239</v>
      </c>
    </row>
    <row r="51" spans="1:1">
      <c r="A51" s="6" t="s">
        <v>19</v>
      </c>
    </row>
    <row r="52" spans="1:1">
      <c r="A52" s="6" t="s">
        <v>239</v>
      </c>
    </row>
    <row r="53" spans="1:1">
      <c r="A53" s="6" t="s">
        <v>19</v>
      </c>
    </row>
    <row r="54" spans="1:1">
      <c r="A54" s="6" t="s">
        <v>19</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51EA0-400A-4FE0-877D-0BB6EAA0A442}">
  <dimension ref="A1:G54"/>
  <sheetViews>
    <sheetView workbookViewId="0">
      <selection activeCell="A23" sqref="A23"/>
    </sheetView>
  </sheetViews>
  <sheetFormatPr defaultRowHeight="13.8"/>
  <cols>
    <col min="1" max="1" width="99.88671875" style="4" customWidth="1"/>
    <col min="2" max="2" width="8.88671875" style="4"/>
    <col min="3" max="3" width="6.21875" style="4" customWidth="1"/>
    <col min="4" max="4" width="31.77734375" style="4" customWidth="1"/>
    <col min="5" max="5" width="14.5546875" style="4" customWidth="1"/>
    <col min="6" max="6" width="13.77734375" style="4" customWidth="1"/>
    <col min="7" max="7" width="14.6640625" style="4" customWidth="1"/>
    <col min="8" max="16384" width="8.88671875" style="4"/>
  </cols>
  <sheetData>
    <row r="1" spans="1:7" ht="38.4" customHeight="1">
      <c r="A1" s="33" t="s">
        <v>424</v>
      </c>
    </row>
    <row r="2" spans="1:7">
      <c r="A2" s="6" t="s">
        <v>20</v>
      </c>
      <c r="D2" s="24"/>
      <c r="E2" s="2" t="s">
        <v>406</v>
      </c>
      <c r="F2" s="2" t="s">
        <v>360</v>
      </c>
      <c r="G2" s="2" t="s">
        <v>361</v>
      </c>
    </row>
    <row r="3" spans="1:7">
      <c r="A3" s="6" t="s">
        <v>31</v>
      </c>
      <c r="D3" s="15" t="s">
        <v>113</v>
      </c>
      <c r="E3" s="16">
        <f>COUNTIF(A2:A54,"Increased study duration*")</f>
        <v>21</v>
      </c>
      <c r="F3" s="16">
        <f>E3/SUM(E3:E10)</f>
        <v>0.17355371900826447</v>
      </c>
      <c r="G3" s="16">
        <f t="shared" ref="G3:G9" si="0">F3*100</f>
        <v>17.355371900826448</v>
      </c>
    </row>
    <row r="4" spans="1:7">
      <c r="A4" s="6" t="s">
        <v>40</v>
      </c>
      <c r="D4" s="15" t="s">
        <v>48</v>
      </c>
      <c r="E4" s="16">
        <f>COUNTIF(A2:A54,"*More frequent study sessions*")</f>
        <v>16</v>
      </c>
      <c r="F4" s="16">
        <f>E4/SUM(E3:E10)</f>
        <v>0.13223140495867769</v>
      </c>
      <c r="G4" s="16">
        <f t="shared" si="0"/>
        <v>13.223140495867769</v>
      </c>
    </row>
    <row r="5" spans="1:7">
      <c r="A5" s="6" t="s">
        <v>48</v>
      </c>
      <c r="D5" s="15" t="s">
        <v>300</v>
      </c>
      <c r="E5" s="16">
        <f>COUNTIF(A2:A54,"*Improved focus*")</f>
        <v>22</v>
      </c>
      <c r="F5" s="16">
        <f>E5/SUM(E3:E10)</f>
        <v>0.18181818181818182</v>
      </c>
      <c r="G5" s="16">
        <f t="shared" si="0"/>
        <v>18.181818181818183</v>
      </c>
    </row>
    <row r="6" spans="1:7">
      <c r="A6" s="6" t="s">
        <v>57</v>
      </c>
      <c r="D6" s="15" t="s">
        <v>130</v>
      </c>
      <c r="E6" s="16">
        <f>COUNTIF(A2:A54,"*Better organization*")</f>
        <v>22</v>
      </c>
      <c r="F6" s="16">
        <f>E6/SUM(E3:E10)</f>
        <v>0.18181818181818182</v>
      </c>
      <c r="G6" s="16">
        <f t="shared" si="0"/>
        <v>18.181818181818183</v>
      </c>
    </row>
    <row r="7" spans="1:7">
      <c r="A7" s="6" t="s">
        <v>66</v>
      </c>
      <c r="D7" s="15" t="s">
        <v>415</v>
      </c>
      <c r="E7" s="16">
        <f>COUNTIF(A2:A54,"*Enhanced motivation*")</f>
        <v>16</v>
      </c>
      <c r="F7" s="16">
        <f>E7/SUM(E3:E10)</f>
        <v>0.13223140495867769</v>
      </c>
      <c r="G7" s="16">
        <f t="shared" si="0"/>
        <v>13.223140495867769</v>
      </c>
    </row>
    <row r="8" spans="1:7">
      <c r="A8" s="6" t="s">
        <v>75</v>
      </c>
      <c r="D8" s="15" t="s">
        <v>196</v>
      </c>
      <c r="E8" s="16">
        <f>COUNTIF(A2:A54,"*Better Academic performance*")</f>
        <v>20</v>
      </c>
      <c r="F8" s="16">
        <f>E8/SUM(E3:E10)</f>
        <v>0.16528925619834711</v>
      </c>
      <c r="G8" s="16">
        <f t="shared" si="0"/>
        <v>16.528925619834713</v>
      </c>
    </row>
    <row r="9" spans="1:7">
      <c r="A9" s="6" t="s">
        <v>83</v>
      </c>
      <c r="D9" s="15" t="s">
        <v>83</v>
      </c>
      <c r="E9" s="16">
        <f>COUNTIF(A2:A54,"*No Significant change*")</f>
        <v>4</v>
      </c>
      <c r="F9" s="16">
        <f>E9/SUM(E3:E10)</f>
        <v>3.3057851239669422E-2</v>
      </c>
      <c r="G9" s="16">
        <f t="shared" si="0"/>
        <v>3.3057851239669422</v>
      </c>
    </row>
    <row r="10" spans="1:7">
      <c r="A10" s="6" t="s">
        <v>83</v>
      </c>
      <c r="D10" s="15" t="s">
        <v>411</v>
      </c>
      <c r="E10" s="16">
        <v>0</v>
      </c>
      <c r="F10" s="16">
        <v>0</v>
      </c>
      <c r="G10" s="16">
        <v>0</v>
      </c>
    </row>
    <row r="11" spans="1:7">
      <c r="A11" s="6" t="s">
        <v>99</v>
      </c>
    </row>
    <row r="12" spans="1:7">
      <c r="A12" s="6" t="s">
        <v>107</v>
      </c>
    </row>
    <row r="13" spans="1:7">
      <c r="A13" s="6" t="s">
        <v>113</v>
      </c>
    </row>
    <row r="14" spans="1:7">
      <c r="A14" s="6" t="s">
        <v>75</v>
      </c>
    </row>
    <row r="15" spans="1:7">
      <c r="A15" s="6" t="s">
        <v>130</v>
      </c>
    </row>
    <row r="16" spans="1:7">
      <c r="A16" s="6" t="s">
        <v>57</v>
      </c>
    </row>
    <row r="17" spans="1:1" ht="27.6">
      <c r="A17" s="5" t="s">
        <v>372</v>
      </c>
    </row>
    <row r="18" spans="1:1">
      <c r="A18" s="6" t="s">
        <v>151</v>
      </c>
    </row>
    <row r="19" spans="1:1">
      <c r="A19" s="6" t="s">
        <v>157</v>
      </c>
    </row>
    <row r="20" spans="1:1">
      <c r="A20" s="6" t="s">
        <v>167</v>
      </c>
    </row>
    <row r="21" spans="1:1" ht="27.6">
      <c r="A21" s="5" t="s">
        <v>373</v>
      </c>
    </row>
    <row r="22" spans="1:1">
      <c r="A22" s="6" t="s">
        <v>48</v>
      </c>
    </row>
    <row r="23" spans="1:1">
      <c r="A23" s="6" t="s">
        <v>48</v>
      </c>
    </row>
    <row r="24" spans="1:1">
      <c r="A24" s="6" t="s">
        <v>189</v>
      </c>
    </row>
    <row r="25" spans="1:1">
      <c r="A25" s="6" t="s">
        <v>196</v>
      </c>
    </row>
    <row r="26" spans="1:1">
      <c r="A26" s="6" t="s">
        <v>203</v>
      </c>
    </row>
    <row r="27" spans="1:1">
      <c r="A27" s="6" t="s">
        <v>107</v>
      </c>
    </row>
    <row r="28" spans="1:1">
      <c r="A28" s="6" t="s">
        <v>130</v>
      </c>
    </row>
    <row r="29" spans="1:1">
      <c r="A29" s="6" t="s">
        <v>221</v>
      </c>
    </row>
    <row r="30" spans="1:1">
      <c r="A30" s="6" t="s">
        <v>57</v>
      </c>
    </row>
    <row r="31" spans="1:1">
      <c r="A31" s="6" t="s">
        <v>233</v>
      </c>
    </row>
    <row r="32" spans="1:1">
      <c r="A32" s="6" t="s">
        <v>240</v>
      </c>
    </row>
    <row r="33" spans="1:1">
      <c r="A33" s="6" t="s">
        <v>247</v>
      </c>
    </row>
    <row r="34" spans="1:1">
      <c r="A34" s="6" t="s">
        <v>253</v>
      </c>
    </row>
    <row r="35" spans="1:1">
      <c r="A35" s="6" t="s">
        <v>113</v>
      </c>
    </row>
    <row r="36" spans="1:1">
      <c r="A36" s="6" t="s">
        <v>240</v>
      </c>
    </row>
    <row r="37" spans="1:1" ht="27.6">
      <c r="A37" s="5" t="s">
        <v>374</v>
      </c>
    </row>
    <row r="38" spans="1:1">
      <c r="A38" s="6" t="s">
        <v>189</v>
      </c>
    </row>
    <row r="39" spans="1:1">
      <c r="A39" s="6" t="s">
        <v>279</v>
      </c>
    </row>
    <row r="40" spans="1:1">
      <c r="A40" s="6" t="s">
        <v>286</v>
      </c>
    </row>
    <row r="41" spans="1:1">
      <c r="A41" s="6" t="s">
        <v>143</v>
      </c>
    </row>
    <row r="42" spans="1:1">
      <c r="A42" s="6" t="s">
        <v>300</v>
      </c>
    </row>
    <row r="43" spans="1:1">
      <c r="A43" s="6" t="s">
        <v>189</v>
      </c>
    </row>
    <row r="44" spans="1:1">
      <c r="A44" s="6" t="s">
        <v>113</v>
      </c>
    </row>
    <row r="45" spans="1:1">
      <c r="A45" s="6" t="s">
        <v>48</v>
      </c>
    </row>
    <row r="46" spans="1:1">
      <c r="A46" s="6" t="s">
        <v>314</v>
      </c>
    </row>
    <row r="47" spans="1:1">
      <c r="A47" s="6" t="s">
        <v>196</v>
      </c>
    </row>
    <row r="48" spans="1:1">
      <c r="A48" s="6" t="s">
        <v>113</v>
      </c>
    </row>
    <row r="49" spans="1:1">
      <c r="A49" s="6" t="s">
        <v>48</v>
      </c>
    </row>
    <row r="50" spans="1:1">
      <c r="A50" s="6" t="s">
        <v>83</v>
      </c>
    </row>
    <row r="51" spans="1:1">
      <c r="A51" s="6" t="s">
        <v>335</v>
      </c>
    </row>
    <row r="52" spans="1:1" ht="27.6">
      <c r="A52" s="5" t="s">
        <v>375</v>
      </c>
    </row>
    <row r="53" spans="1:1">
      <c r="A53" s="6" t="s">
        <v>300</v>
      </c>
    </row>
    <row r="54" spans="1:1">
      <c r="A54" s="6" t="s">
        <v>300</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A8ED7-641D-40FF-B9C1-12D9316D3FB5}">
  <dimension ref="A1:M54"/>
  <sheetViews>
    <sheetView zoomScale="96" zoomScaleNormal="96" workbookViewId="0">
      <selection activeCell="C11" sqref="C11"/>
    </sheetView>
  </sheetViews>
  <sheetFormatPr defaultRowHeight="13.8"/>
  <cols>
    <col min="1" max="1" width="99.44140625" style="4" customWidth="1"/>
    <col min="2" max="2" width="8.88671875" style="4"/>
    <col min="3" max="3" width="28.33203125" style="4" customWidth="1"/>
    <col min="4" max="4" width="19.21875" style="4" customWidth="1"/>
    <col min="5" max="16384" width="8.88671875" style="4"/>
  </cols>
  <sheetData>
    <row r="1" spans="1:13" ht="25.2" customHeight="1">
      <c r="A1" s="52" t="s">
        <v>8</v>
      </c>
    </row>
    <row r="2" spans="1:13" ht="51" customHeight="1">
      <c r="A2" s="47" t="s">
        <v>376</v>
      </c>
      <c r="C2" s="37"/>
      <c r="D2" s="37"/>
      <c r="E2" s="37"/>
      <c r="F2" s="37"/>
      <c r="G2" s="37"/>
      <c r="H2" s="37"/>
      <c r="I2" s="37"/>
      <c r="J2" s="37"/>
      <c r="K2" s="37"/>
      <c r="L2" s="37"/>
      <c r="M2" s="37"/>
    </row>
    <row r="3" spans="1:13" ht="24.6" customHeight="1">
      <c r="A3" s="44" t="s">
        <v>32</v>
      </c>
      <c r="C3" s="55"/>
      <c r="D3" s="56" t="s">
        <v>359</v>
      </c>
    </row>
    <row r="4" spans="1:13" ht="27.6">
      <c r="A4" s="44" t="s">
        <v>41</v>
      </c>
      <c r="C4" s="48" t="s">
        <v>432</v>
      </c>
      <c r="D4" s="40">
        <v>7</v>
      </c>
    </row>
    <row r="5" spans="1:13" ht="33.6" customHeight="1">
      <c r="A5" s="51" t="s">
        <v>49</v>
      </c>
      <c r="C5" s="50" t="s">
        <v>433</v>
      </c>
      <c r="D5" s="40">
        <v>11</v>
      </c>
    </row>
    <row r="6" spans="1:13" ht="55.2">
      <c r="A6" s="53" t="s">
        <v>377</v>
      </c>
      <c r="C6" s="38" t="s">
        <v>434</v>
      </c>
      <c r="D6" s="40">
        <v>4</v>
      </c>
    </row>
    <row r="7" spans="1:13" ht="27.6">
      <c r="A7" s="44" t="s">
        <v>67</v>
      </c>
      <c r="C7" s="43" t="s">
        <v>435</v>
      </c>
      <c r="D7" s="40">
        <v>6</v>
      </c>
    </row>
    <row r="8" spans="1:13" ht="37.200000000000003" customHeight="1">
      <c r="A8" s="47" t="s">
        <v>378</v>
      </c>
      <c r="C8" s="46" t="s">
        <v>436</v>
      </c>
      <c r="D8" s="40">
        <v>15</v>
      </c>
    </row>
    <row r="9" spans="1:13" ht="53.4" customHeight="1">
      <c r="A9" s="53" t="s">
        <v>379</v>
      </c>
      <c r="C9" s="39" t="s">
        <v>431</v>
      </c>
      <c r="D9" s="40">
        <v>10</v>
      </c>
    </row>
    <row r="10" spans="1:13">
      <c r="A10" s="51" t="s">
        <v>92</v>
      </c>
    </row>
    <row r="11" spans="1:13">
      <c r="A11" s="44" t="s">
        <v>100</v>
      </c>
    </row>
    <row r="12" spans="1:13">
      <c r="A12" s="36" t="s">
        <v>108</v>
      </c>
    </row>
    <row r="13" spans="1:13" ht="41.4">
      <c r="A13" s="54" t="s">
        <v>380</v>
      </c>
    </row>
    <row r="14" spans="1:13" ht="78.599999999999994" customHeight="1">
      <c r="A14" s="47" t="s">
        <v>381</v>
      </c>
    </row>
    <row r="15" spans="1:13">
      <c r="A15" s="51" t="s">
        <v>131</v>
      </c>
    </row>
    <row r="16" spans="1:13">
      <c r="A16" s="51" t="s">
        <v>138</v>
      </c>
    </row>
    <row r="17" spans="1:1" ht="33" customHeight="1">
      <c r="A17" s="45" t="s">
        <v>382</v>
      </c>
    </row>
    <row r="18" spans="1:1">
      <c r="A18" s="36" t="s">
        <v>152</v>
      </c>
    </row>
    <row r="19" spans="1:1">
      <c r="A19" s="41" t="s">
        <v>158</v>
      </c>
    </row>
    <row r="20" spans="1:1">
      <c r="A20" s="41" t="s">
        <v>168</v>
      </c>
    </row>
    <row r="21" spans="1:1">
      <c r="A21" s="49" t="s">
        <v>173</v>
      </c>
    </row>
    <row r="22" spans="1:1">
      <c r="A22" s="36" t="s">
        <v>180</v>
      </c>
    </row>
    <row r="23" spans="1:1">
      <c r="A23" s="41" t="s">
        <v>183</v>
      </c>
    </row>
    <row r="24" spans="1:1">
      <c r="A24" s="44" t="s">
        <v>190</v>
      </c>
    </row>
    <row r="25" spans="1:1" ht="27.6">
      <c r="A25" s="54" t="s">
        <v>383</v>
      </c>
    </row>
    <row r="26" spans="1:1" ht="46.2" customHeight="1">
      <c r="A26" s="53" t="s">
        <v>384</v>
      </c>
    </row>
    <row r="27" spans="1:1">
      <c r="A27" s="44" t="s">
        <v>211</v>
      </c>
    </row>
    <row r="28" spans="1:1" ht="45" customHeight="1">
      <c r="A28" s="53" t="s">
        <v>216</v>
      </c>
    </row>
    <row r="29" spans="1:1">
      <c r="A29" s="49" t="s">
        <v>222</v>
      </c>
    </row>
    <row r="30" spans="1:1">
      <c r="A30" s="51" t="s">
        <v>228</v>
      </c>
    </row>
    <row r="31" spans="1:1" ht="27.6">
      <c r="A31" s="42" t="s">
        <v>385</v>
      </c>
    </row>
    <row r="32" spans="1:1" ht="26.4" customHeight="1">
      <c r="A32" s="51" t="s">
        <v>241</v>
      </c>
    </row>
    <row r="33" spans="1:1" ht="55.2">
      <c r="A33" s="54" t="s">
        <v>248</v>
      </c>
    </row>
    <row r="34" spans="1:1">
      <c r="A34" s="44" t="s">
        <v>254</v>
      </c>
    </row>
    <row r="35" spans="1:1" ht="45" customHeight="1">
      <c r="A35" s="54" t="s">
        <v>386</v>
      </c>
    </row>
    <row r="36" spans="1:1">
      <c r="A36" s="41" t="s">
        <v>266</v>
      </c>
    </row>
    <row r="37" spans="1:1">
      <c r="A37" s="51" t="s">
        <v>272</v>
      </c>
    </row>
    <row r="38" spans="1:1">
      <c r="A38" s="36" t="s">
        <v>277</v>
      </c>
    </row>
    <row r="39" spans="1:1">
      <c r="A39" s="44" t="s">
        <v>280</v>
      </c>
    </row>
    <row r="40" spans="1:1" ht="45" customHeight="1">
      <c r="A40" s="42" t="s">
        <v>287</v>
      </c>
    </row>
    <row r="41" spans="1:1">
      <c r="A41" s="49" t="s">
        <v>294</v>
      </c>
    </row>
    <row r="42" spans="1:1">
      <c r="A42" s="44" t="s">
        <v>301</v>
      </c>
    </row>
    <row r="43" spans="1:1">
      <c r="A43" s="36" t="s">
        <v>181</v>
      </c>
    </row>
    <row r="44" spans="1:1">
      <c r="A44" s="36" t="s">
        <v>308</v>
      </c>
    </row>
    <row r="45" spans="1:1">
      <c r="A45" s="36" t="s">
        <v>311</v>
      </c>
    </row>
    <row r="46" spans="1:1">
      <c r="A46" s="44" t="s">
        <v>315</v>
      </c>
    </row>
    <row r="47" spans="1:1">
      <c r="A47" s="44" t="s">
        <v>320</v>
      </c>
    </row>
    <row r="48" spans="1:1">
      <c r="A48" s="36" t="s">
        <v>135</v>
      </c>
    </row>
    <row r="49" spans="1:1">
      <c r="A49" s="36" t="s">
        <v>328</v>
      </c>
    </row>
    <row r="50" spans="1:1">
      <c r="A50" s="36" t="s">
        <v>334</v>
      </c>
    </row>
    <row r="51" spans="1:1">
      <c r="A51" s="44" t="s">
        <v>336</v>
      </c>
    </row>
    <row r="52" spans="1:1">
      <c r="A52" s="49" t="s">
        <v>341</v>
      </c>
    </row>
    <row r="53" spans="1:1">
      <c r="A53" s="44" t="s">
        <v>347</v>
      </c>
    </row>
    <row r="54" spans="1:1">
      <c r="A54" s="44" t="s">
        <v>351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Form Responses 1</vt:lpstr>
      <vt:lpstr>Sheet1</vt:lpstr>
      <vt:lpstr>Sheet2</vt:lpstr>
      <vt:lpstr>Sheet3</vt:lpstr>
      <vt:lpstr>Sheet4</vt:lpstr>
      <vt:lpstr>Sheet5</vt:lpstr>
      <vt:lpstr>Sheet6</vt:lpstr>
      <vt:lpstr>Sheet7</vt:lpstr>
      <vt:lpstr>Sheet8</vt:lpstr>
      <vt:lpstr>Sheet9</vt:lpstr>
      <vt:lpstr>Sheet10</vt:lpstr>
      <vt:lpstr>Sheet11</vt:lpstr>
      <vt:lpstr>Sheet12</vt:lpstr>
      <vt:lpstr>Sheet13</vt:lpstr>
      <vt:lpstr>Sheet14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Linn Nandar Htun</cp:lastModifiedBy>
  <dcterms:modified xsi:type="dcterms:W3CDTF">2024-09-26T13:15:17Z</dcterms:modified>
</cp:coreProperties>
</file>